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ИРИНА\Письма\"/>
    </mc:Choice>
  </mc:AlternateContent>
  <bookViews>
    <workbookView xWindow="0" yWindow="0" windowWidth="20490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9" i="1" l="1"/>
  <c r="C228" i="1"/>
  <c r="C226" i="1" s="1"/>
  <c r="B226" i="1"/>
  <c r="C145" i="1"/>
  <c r="C136" i="1" s="1"/>
  <c r="C142" i="1"/>
  <c r="C141" i="1"/>
  <c r="C139" i="1"/>
  <c r="B136" i="1"/>
  <c r="B54" i="1"/>
  <c r="C53" i="1"/>
  <c r="B53" i="1"/>
  <c r="C52" i="1"/>
  <c r="B52" i="1"/>
  <c r="C51" i="1"/>
  <c r="B51" i="1"/>
  <c r="C50" i="1"/>
  <c r="B50" i="1"/>
  <c r="C49" i="1"/>
  <c r="B49" i="1"/>
  <c r="C48" i="1"/>
  <c r="C47" i="1" s="1"/>
  <c r="B48" i="1"/>
  <c r="B47" i="1" s="1"/>
</calcChain>
</file>

<file path=xl/sharedStrings.xml><?xml version="1.0" encoding="utf-8"?>
<sst xmlns="http://schemas.openxmlformats.org/spreadsheetml/2006/main" count="392" uniqueCount="134">
  <si>
    <t>АНАЛИЗ МАТЕРИАЛЬНО-ТЕХНИЧЕСКОЙ БАЗЫ МБУК ТКМ</t>
  </si>
  <si>
    <t>ОСНОВНОЕ ЗДАНИЕ МУЗЕЯ (б-р Ленина, 22)</t>
  </si>
  <si>
    <t>Муниципальное образование(сельское/городское поселение; муниципальный район/городской округ)</t>
  </si>
  <si>
    <t>городской округ Тольятти</t>
  </si>
  <si>
    <t>Наименование учреждения (согласно Уставу, Положению)</t>
  </si>
  <si>
    <t>муниципальное бюджетное учреждение культуры городского округа Тольятти "Тольяттинский краеведческий музей"</t>
  </si>
  <si>
    <t>Почтовый индекс</t>
  </si>
  <si>
    <t>Город, район</t>
  </si>
  <si>
    <t>Тольятти</t>
  </si>
  <si>
    <t>Населенный пункт</t>
  </si>
  <si>
    <t>Улица</t>
  </si>
  <si>
    <t>бульвар Ленина</t>
  </si>
  <si>
    <t>Дом</t>
  </si>
  <si>
    <t>Прочее (литер, кв.)</t>
  </si>
  <si>
    <t>Телефон (с указание кода)</t>
  </si>
  <si>
    <t>8 (8482) 483574</t>
  </si>
  <si>
    <t>Факс</t>
  </si>
  <si>
    <t>Электронная почта</t>
  </si>
  <si>
    <t>tkmuseum@mail.ru</t>
  </si>
  <si>
    <t>Наличие доступа в Интернет (да/нет, способ подключения)</t>
  </si>
  <si>
    <t>да/ выделенная линия</t>
  </si>
  <si>
    <t>Дата создания учреждения</t>
  </si>
  <si>
    <t>Ф.И.О. директора</t>
  </si>
  <si>
    <t>Ланкова Наталья Михайловна</t>
  </si>
  <si>
    <t>Учредители</t>
  </si>
  <si>
    <t>Правовая форма собственности учреждения</t>
  </si>
  <si>
    <t>муниципальная</t>
  </si>
  <si>
    <t>Является ли юридическим лицом</t>
  </si>
  <si>
    <t>да</t>
  </si>
  <si>
    <t>Является ли автономным учреждением</t>
  </si>
  <si>
    <t>нет</t>
  </si>
  <si>
    <t>Наличие Устава, Положения учреждения</t>
  </si>
  <si>
    <t>Группа по оплате труда</t>
  </si>
  <si>
    <t>-</t>
  </si>
  <si>
    <t>Общая площадь помещений</t>
  </si>
  <si>
    <t>Балансовая стоимость на первое января текущего года</t>
  </si>
  <si>
    <t>Персонал учреждения</t>
  </si>
  <si>
    <t>основной персонал, АУП</t>
  </si>
  <si>
    <t>Всего человек</t>
  </si>
  <si>
    <t>Из них штатных</t>
  </si>
  <si>
    <t xml:space="preserve">Режим работы </t>
  </si>
  <si>
    <t xml:space="preserve">С  10.00 до 18.00  - вторник, четверг, пятница
С 10.00 до 21.00   - среда
С 10.00 до 18.00   - суббота и воскресенье
</t>
  </si>
  <si>
    <t>Выходные дни</t>
  </si>
  <si>
    <t>Понедельник</t>
  </si>
  <si>
    <t>Санитарные дни</t>
  </si>
  <si>
    <t>Последняя пятница месяца</t>
  </si>
  <si>
    <t xml:space="preserve">Населенные пункты, входящие в зону обслуживания учреждения с указанием количества жителей </t>
  </si>
  <si>
    <t>2. Материальные ресурсы учреждения</t>
  </si>
  <si>
    <t>2.1. Характеристика здания</t>
  </si>
  <si>
    <t>Собственник здания (балансодержатель)</t>
  </si>
  <si>
    <t>администрация городского округа Тольятти</t>
  </si>
  <si>
    <t>Год постройки здания</t>
  </si>
  <si>
    <t>Процент износа здания</t>
  </si>
  <si>
    <t>Остаточная балансовая стоимость на первое января текущего года</t>
  </si>
  <si>
    <t>Система отопления здания</t>
  </si>
  <si>
    <t>центральная</t>
  </si>
  <si>
    <t>Материал наружных стен</t>
  </si>
  <si>
    <t>кирпич</t>
  </si>
  <si>
    <t>Наличие водопровода в здании</t>
  </si>
  <si>
    <t>в наличии</t>
  </si>
  <si>
    <t>Наличие канализации в здании</t>
  </si>
  <si>
    <t>Учреждение занимает самостоятельное здание или совместно с другими организациями (указать с какими, условия аренды либо безвозмездно)</t>
  </si>
  <si>
    <t>часть 1-го этажа и часть подвальных помещений жилого дома</t>
  </si>
  <si>
    <t>Здание построено по типовому проекту, индивидуальному или приспособленное (нужное указать)</t>
  </si>
  <si>
    <t>приспособленное</t>
  </si>
  <si>
    <t>Перечень помещений в здании, соответствующих санитарно-эпидемиологическим правилам и нормативам (САНПиН)</t>
  </si>
  <si>
    <t>Число комнат/мест</t>
  </si>
  <si>
    <t>Площадь (кв.м)</t>
  </si>
  <si>
    <t>Кому предоставляется в аренду</t>
  </si>
  <si>
    <t>Всего</t>
  </si>
  <si>
    <t>Выставочные залы</t>
  </si>
  <si>
    <t>хранилища</t>
  </si>
  <si>
    <t>коридор</t>
  </si>
  <si>
    <t>кабинеты</t>
  </si>
  <si>
    <t xml:space="preserve">подсобное </t>
  </si>
  <si>
    <t>туалет</t>
  </si>
  <si>
    <t>прочие</t>
  </si>
  <si>
    <t>подвальные помещения (склад, кладовая,подсобная, венциляционная, коридор)</t>
  </si>
  <si>
    <t>Техническое состояние здания: требует капитального ремонта (да/нет)</t>
  </si>
  <si>
    <t>Аварийное (да/нет)</t>
  </si>
  <si>
    <t>Сооружения на участке учреждения (да/нет; если да, то указать какие)</t>
  </si>
  <si>
    <t>Наличие в здании киноустановки</t>
  </si>
  <si>
    <t>Киноустановка действующая (да/нет)</t>
  </si>
  <si>
    <t>2.2. Материально-техническое оснащение</t>
  </si>
  <si>
    <t>Наименование</t>
  </si>
  <si>
    <t>Кол-во</t>
  </si>
  <si>
    <t>Тех. состояние</t>
  </si>
  <si>
    <t>компьютер (мониторы системные блоки, моноблоки)</t>
  </si>
  <si>
    <t>хорошее</t>
  </si>
  <si>
    <t>принтер</t>
  </si>
  <si>
    <t>ноутбук</t>
  </si>
  <si>
    <t>столы</t>
  </si>
  <si>
    <t>шкафы</t>
  </si>
  <si>
    <t>стулья</t>
  </si>
  <si>
    <t>выставочное оборудование - неттоп, проектор, экран для проектора,  информационный киоск, интерактив.дерево, стол, микроскоп, сенсор.монитор, жидкокристалическая панель, телевизор, фоторамка)</t>
  </si>
  <si>
    <t>выставочное оборудование - витрины, подиумы и др.</t>
  </si>
  <si>
    <t>библиотечный фонд</t>
  </si>
  <si>
    <t>видео, фотокамеры</t>
  </si>
  <si>
    <t>кондиционер,сплитсистема, тепловая пушка</t>
  </si>
  <si>
    <t>2.4. Культурно-досуговая деятельность</t>
  </si>
  <si>
    <t>Число мероприятий на первое января текущего года</t>
  </si>
  <si>
    <t>Число посетителей на первое января текущего года</t>
  </si>
  <si>
    <t>2.5. Наличие пожарной сигнализации</t>
  </si>
  <si>
    <t>Состояние рабочее</t>
  </si>
  <si>
    <t>Состояние нерабочее</t>
  </si>
  <si>
    <t>2.6. Наличие охранной сигнализации</t>
  </si>
  <si>
    <t>Паспорт учреждения заполнил:</t>
  </si>
  <si>
    <t>Должность</t>
  </si>
  <si>
    <t xml:space="preserve">Директор </t>
  </si>
  <si>
    <t>Фамилия, имя, отчество</t>
  </si>
  <si>
    <t>Телефон контакта</t>
  </si>
  <si>
    <t>8     8482     483574</t>
  </si>
  <si>
    <t>Дата заполнения</t>
  </si>
  <si>
    <t>М.П.</t>
  </si>
  <si>
    <t>ВЫСТАВОЧНЫЙ ЗАЛ МУЗЕЯ (ул.Баныкина,14)</t>
  </si>
  <si>
    <t>улица Баныкина</t>
  </si>
  <si>
    <t>Ланкова Наьалья Михайловна</t>
  </si>
  <si>
    <t>муниципальняя</t>
  </si>
  <si>
    <t>музейный смотритель</t>
  </si>
  <si>
    <t xml:space="preserve">Последняя пятница месяца </t>
  </si>
  <si>
    <t>Торговый зал</t>
  </si>
  <si>
    <t>хранилище</t>
  </si>
  <si>
    <t>тамбур</t>
  </si>
  <si>
    <t>лестничная клетка</t>
  </si>
  <si>
    <t>прочие подсобные помещения</t>
  </si>
  <si>
    <t>Гардероб</t>
  </si>
  <si>
    <t>компьютер</t>
  </si>
  <si>
    <t>кондиционер,сплитсистема, тепловая завеса</t>
  </si>
  <si>
    <t>МУЗЕЙНЫЙ ДЕПОЗИТАРИЙ (ул.Баныкина,14)</t>
  </si>
  <si>
    <t xml:space="preserve">музейный смотритель </t>
  </si>
  <si>
    <t>часть 1-го этажа жилого дома</t>
  </si>
  <si>
    <t>Выставочный зал</t>
  </si>
  <si>
    <t>выставочное оборудование ( витрины, подиумы и др.)</t>
  </si>
  <si>
    <t>сплит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</si>
</sst>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/>
    <xf numFmtId="0" fontId="2" fillId="0" borderId="1" xfId="0" applyFont="1" applyBorder="1"/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right"/>
    </xf>
    <xf numFmtId="0" fontId="0" fillId="0" borderId="5" xfId="0" applyBorder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kmuseum@mail.ru" TargetMode="External"/><Relationship Id="rId2" Type="http://schemas.openxmlformats.org/officeDocument/2006/relationships/hyperlink" Target="mailto:tkmuseum@mail.ru" TargetMode="External"/><Relationship Id="rId1" Type="http://schemas.openxmlformats.org/officeDocument/2006/relationships/hyperlink" Target="mailto:tkmuseum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tabSelected="1" topLeftCell="A248" workbookViewId="0">
      <selection activeCell="B264" sqref="B264:D264"/>
    </sheetView>
  </sheetViews>
  <sheetFormatPr defaultRowHeight="15" x14ac:dyDescent="0.25"/>
  <cols>
    <col min="1" max="1" width="48.42578125" customWidth="1"/>
    <col min="2" max="2" width="11.5703125" customWidth="1"/>
    <col min="3" max="3" width="14.85546875" customWidth="1"/>
    <col min="4" max="4" width="14.7109375" customWidth="1"/>
  </cols>
  <sheetData>
    <row r="1" spans="1:4" ht="15.75" x14ac:dyDescent="0.25">
      <c r="A1" s="31" t="s">
        <v>0</v>
      </c>
      <c r="B1" s="31"/>
      <c r="C1" s="31"/>
      <c r="D1" s="31"/>
    </row>
    <row r="2" spans="1:4" x14ac:dyDescent="0.25">
      <c r="A2" s="32" t="s">
        <v>1</v>
      </c>
      <c r="B2" s="32"/>
      <c r="C2" s="32"/>
      <c r="D2" s="32"/>
    </row>
    <row r="3" spans="1:4" ht="15.75" x14ac:dyDescent="0.25">
      <c r="A3" s="1" t="s">
        <v>0</v>
      </c>
      <c r="B3" s="1"/>
      <c r="C3" s="1"/>
      <c r="D3" s="1"/>
    </row>
    <row r="4" spans="1:4" ht="63" x14ac:dyDescent="0.25">
      <c r="A4" s="2" t="s">
        <v>2</v>
      </c>
      <c r="B4" s="3" t="s">
        <v>3</v>
      </c>
      <c r="C4" s="4"/>
      <c r="D4" s="5"/>
    </row>
    <row r="5" spans="1:4" ht="15.75" x14ac:dyDescent="0.25">
      <c r="A5" s="6"/>
      <c r="B5" s="6"/>
      <c r="C5" s="6"/>
      <c r="D5" s="6"/>
    </row>
    <row r="6" spans="1:4" ht="31.5" x14ac:dyDescent="0.25">
      <c r="A6" s="7" t="s">
        <v>4</v>
      </c>
      <c r="B6" s="3" t="s">
        <v>5</v>
      </c>
      <c r="C6" s="4"/>
      <c r="D6" s="5"/>
    </row>
    <row r="7" spans="1:4" ht="15.75" x14ac:dyDescent="0.25">
      <c r="A7" s="8" t="s">
        <v>6</v>
      </c>
      <c r="B7" s="9">
        <v>445021</v>
      </c>
      <c r="C7" s="9"/>
      <c r="D7" s="9"/>
    </row>
    <row r="8" spans="1:4" ht="15.75" x14ac:dyDescent="0.25">
      <c r="A8" s="8" t="s">
        <v>7</v>
      </c>
      <c r="B8" s="9" t="s">
        <v>8</v>
      </c>
      <c r="C8" s="9"/>
      <c r="D8" s="9"/>
    </row>
    <row r="9" spans="1:4" ht="15.75" x14ac:dyDescent="0.25">
      <c r="A9" s="8" t="s">
        <v>9</v>
      </c>
      <c r="B9" s="9"/>
      <c r="C9" s="9"/>
      <c r="D9" s="9"/>
    </row>
    <row r="10" spans="1:4" ht="15.75" x14ac:dyDescent="0.25">
      <c r="A10" s="8" t="s">
        <v>10</v>
      </c>
      <c r="B10" s="9" t="s">
        <v>11</v>
      </c>
      <c r="C10" s="9"/>
      <c r="D10" s="9"/>
    </row>
    <row r="11" spans="1:4" ht="15.75" x14ac:dyDescent="0.25">
      <c r="A11" s="8" t="s">
        <v>12</v>
      </c>
      <c r="B11" s="9">
        <v>22</v>
      </c>
      <c r="C11" s="9"/>
      <c r="D11" s="9"/>
    </row>
    <row r="12" spans="1:4" ht="15.75" x14ac:dyDescent="0.25">
      <c r="A12" s="8" t="s">
        <v>13</v>
      </c>
      <c r="B12" s="9"/>
      <c r="C12" s="9"/>
      <c r="D12" s="9"/>
    </row>
    <row r="13" spans="1:4" ht="15.75" x14ac:dyDescent="0.25">
      <c r="A13" s="8" t="s">
        <v>14</v>
      </c>
      <c r="B13" s="10" t="s">
        <v>15</v>
      </c>
      <c r="C13" s="9"/>
      <c r="D13" s="9"/>
    </row>
    <row r="14" spans="1:4" ht="15.75" x14ac:dyDescent="0.25">
      <c r="A14" s="8" t="s">
        <v>16</v>
      </c>
      <c r="B14" s="10" t="s">
        <v>15</v>
      </c>
      <c r="C14" s="9"/>
      <c r="D14" s="9"/>
    </row>
    <row r="15" spans="1:4" ht="15.75" x14ac:dyDescent="0.25">
      <c r="A15" s="8" t="s">
        <v>17</v>
      </c>
      <c r="B15" s="11" t="s">
        <v>18</v>
      </c>
      <c r="C15" s="9"/>
      <c r="D15" s="9"/>
    </row>
    <row r="16" spans="1:4" ht="31.5" x14ac:dyDescent="0.25">
      <c r="A16" s="7" t="s">
        <v>19</v>
      </c>
      <c r="B16" s="9" t="s">
        <v>20</v>
      </c>
      <c r="C16" s="9"/>
      <c r="D16" s="9"/>
    </row>
    <row r="17" spans="1:4" ht="15.75" x14ac:dyDescent="0.25">
      <c r="A17" s="8" t="s">
        <v>21</v>
      </c>
      <c r="B17" s="9">
        <v>1962</v>
      </c>
      <c r="C17" s="9"/>
      <c r="D17" s="9"/>
    </row>
    <row r="18" spans="1:4" ht="15.75" x14ac:dyDescent="0.25">
      <c r="A18" s="8" t="s">
        <v>22</v>
      </c>
      <c r="B18" s="9" t="s">
        <v>23</v>
      </c>
      <c r="C18" s="9"/>
      <c r="D18" s="9"/>
    </row>
    <row r="19" spans="1:4" ht="15.75" x14ac:dyDescent="0.25">
      <c r="A19" s="8" t="s">
        <v>24</v>
      </c>
      <c r="B19" s="3" t="s">
        <v>3</v>
      </c>
      <c r="C19" s="4"/>
      <c r="D19" s="5"/>
    </row>
    <row r="20" spans="1:4" ht="15.75" x14ac:dyDescent="0.25">
      <c r="A20" s="8" t="s">
        <v>25</v>
      </c>
      <c r="B20" s="9" t="s">
        <v>26</v>
      </c>
      <c r="C20" s="9"/>
      <c r="D20" s="9"/>
    </row>
    <row r="21" spans="1:4" ht="15.75" x14ac:dyDescent="0.25">
      <c r="A21" s="8" t="s">
        <v>27</v>
      </c>
      <c r="B21" s="9" t="s">
        <v>28</v>
      </c>
      <c r="C21" s="9"/>
      <c r="D21" s="9"/>
    </row>
    <row r="22" spans="1:4" ht="15.75" x14ac:dyDescent="0.25">
      <c r="A22" s="8" t="s">
        <v>29</v>
      </c>
      <c r="B22" s="9" t="s">
        <v>30</v>
      </c>
      <c r="C22" s="9"/>
      <c r="D22" s="9"/>
    </row>
    <row r="23" spans="1:4" ht="15.75" x14ac:dyDescent="0.25">
      <c r="A23" s="8" t="s">
        <v>31</v>
      </c>
      <c r="B23" s="9" t="s">
        <v>28</v>
      </c>
      <c r="C23" s="9"/>
      <c r="D23" s="9"/>
    </row>
    <row r="24" spans="1:4" ht="15.75" x14ac:dyDescent="0.25">
      <c r="A24" s="8" t="s">
        <v>32</v>
      </c>
      <c r="B24" s="9" t="s">
        <v>33</v>
      </c>
      <c r="C24" s="9"/>
      <c r="D24" s="9"/>
    </row>
    <row r="25" spans="1:4" ht="15.75" x14ac:dyDescent="0.25">
      <c r="A25" s="8" t="s">
        <v>34</v>
      </c>
      <c r="B25" s="9">
        <v>4185.5</v>
      </c>
      <c r="C25" s="9"/>
      <c r="D25" s="9"/>
    </row>
    <row r="26" spans="1:4" ht="31.5" x14ac:dyDescent="0.25">
      <c r="A26" s="7" t="s">
        <v>35</v>
      </c>
      <c r="B26" s="12">
        <v>24883463.27</v>
      </c>
      <c r="C26" s="12"/>
      <c r="D26" s="12"/>
    </row>
    <row r="27" spans="1:4" ht="15.75" x14ac:dyDescent="0.25">
      <c r="A27" s="8" t="s">
        <v>36</v>
      </c>
      <c r="B27" s="13" t="s">
        <v>37</v>
      </c>
      <c r="C27" s="14"/>
      <c r="D27" s="15"/>
    </row>
    <row r="28" spans="1:4" ht="15.75" x14ac:dyDescent="0.25">
      <c r="A28" s="8" t="s">
        <v>38</v>
      </c>
      <c r="B28" s="16">
        <v>39</v>
      </c>
      <c r="C28" s="16"/>
      <c r="D28" s="16"/>
    </row>
    <row r="29" spans="1:4" ht="15.75" x14ac:dyDescent="0.25">
      <c r="A29" s="8" t="s">
        <v>39</v>
      </c>
      <c r="B29" s="16">
        <v>39</v>
      </c>
      <c r="C29" s="16"/>
      <c r="D29" s="16"/>
    </row>
    <row r="30" spans="1:4" ht="15.75" x14ac:dyDescent="0.25">
      <c r="A30" s="8" t="s">
        <v>40</v>
      </c>
      <c r="B30" s="13" t="s">
        <v>41</v>
      </c>
      <c r="C30" s="14"/>
      <c r="D30" s="15"/>
    </row>
    <row r="31" spans="1:4" ht="15.75" x14ac:dyDescent="0.25">
      <c r="A31" s="8" t="s">
        <v>42</v>
      </c>
      <c r="B31" s="17" t="s">
        <v>43</v>
      </c>
      <c r="C31" s="17"/>
      <c r="D31" s="17"/>
    </row>
    <row r="32" spans="1:4" ht="15.75" x14ac:dyDescent="0.25">
      <c r="A32" s="8" t="s">
        <v>44</v>
      </c>
      <c r="B32" s="17" t="s">
        <v>45</v>
      </c>
      <c r="C32" s="17"/>
      <c r="D32" s="17"/>
    </row>
    <row r="33" spans="1:4" ht="47.25" x14ac:dyDescent="0.25">
      <c r="A33" s="7" t="s">
        <v>46</v>
      </c>
      <c r="B33" s="17"/>
      <c r="C33" s="17"/>
      <c r="D33" s="17"/>
    </row>
    <row r="34" spans="1:4" ht="15.75" x14ac:dyDescent="0.25">
      <c r="A34" s="6" t="s">
        <v>47</v>
      </c>
      <c r="B34" s="6"/>
      <c r="C34" s="6"/>
      <c r="D34" s="6"/>
    </row>
    <row r="35" spans="1:4" ht="15.75" x14ac:dyDescent="0.25">
      <c r="A35" s="6" t="s">
        <v>48</v>
      </c>
      <c r="B35" s="6"/>
      <c r="C35" s="6"/>
      <c r="D35" s="6"/>
    </row>
    <row r="36" spans="1:4" ht="15.75" x14ac:dyDescent="0.25">
      <c r="A36" s="8" t="s">
        <v>49</v>
      </c>
      <c r="B36" s="9" t="s">
        <v>50</v>
      </c>
      <c r="C36" s="9"/>
      <c r="D36" s="9"/>
    </row>
    <row r="37" spans="1:4" ht="15.75" x14ac:dyDescent="0.25">
      <c r="A37" s="8" t="s">
        <v>51</v>
      </c>
      <c r="B37" s="9">
        <v>1973</v>
      </c>
      <c r="C37" s="9"/>
      <c r="D37" s="9"/>
    </row>
    <row r="38" spans="1:4" ht="15.75" x14ac:dyDescent="0.25">
      <c r="A38" s="8" t="s">
        <v>52</v>
      </c>
      <c r="B38" s="9">
        <v>50.3</v>
      </c>
      <c r="C38" s="9"/>
      <c r="D38" s="9"/>
    </row>
    <row r="39" spans="1:4" ht="31.5" x14ac:dyDescent="0.25">
      <c r="A39" s="7" t="s">
        <v>53</v>
      </c>
      <c r="B39" s="18">
        <v>12378199.369999999</v>
      </c>
      <c r="C39" s="18"/>
      <c r="D39" s="18"/>
    </row>
    <row r="40" spans="1:4" ht="15.75" x14ac:dyDescent="0.25">
      <c r="A40" s="8" t="s">
        <v>54</v>
      </c>
      <c r="B40" s="9" t="s">
        <v>55</v>
      </c>
      <c r="C40" s="9"/>
      <c r="D40" s="9"/>
    </row>
    <row r="41" spans="1:4" ht="15.75" x14ac:dyDescent="0.25">
      <c r="A41" s="8" t="s">
        <v>56</v>
      </c>
      <c r="B41" s="9" t="s">
        <v>57</v>
      </c>
      <c r="C41" s="9"/>
      <c r="D41" s="9"/>
    </row>
    <row r="42" spans="1:4" ht="15.75" x14ac:dyDescent="0.25">
      <c r="A42" s="8" t="s">
        <v>58</v>
      </c>
      <c r="B42" s="9" t="s">
        <v>59</v>
      </c>
      <c r="C42" s="9"/>
      <c r="D42" s="9"/>
    </row>
    <row r="43" spans="1:4" ht="15.75" x14ac:dyDescent="0.25">
      <c r="A43" s="8" t="s">
        <v>60</v>
      </c>
      <c r="B43" s="9" t="s">
        <v>59</v>
      </c>
      <c r="C43" s="9"/>
      <c r="D43" s="9"/>
    </row>
    <row r="44" spans="1:4" ht="63" x14ac:dyDescent="0.25">
      <c r="A44" s="7" t="s">
        <v>61</v>
      </c>
      <c r="B44" s="3" t="s">
        <v>62</v>
      </c>
      <c r="C44" s="4"/>
      <c r="D44" s="5"/>
    </row>
    <row r="45" spans="1:4" ht="47.25" x14ac:dyDescent="0.25">
      <c r="A45" s="7" t="s">
        <v>63</v>
      </c>
      <c r="B45" s="9" t="s">
        <v>64</v>
      </c>
      <c r="C45" s="9"/>
      <c r="D45" s="9"/>
    </row>
    <row r="46" spans="1:4" ht="63" x14ac:dyDescent="0.25">
      <c r="A46" s="7" t="s">
        <v>65</v>
      </c>
      <c r="B46" s="19" t="s">
        <v>66</v>
      </c>
      <c r="C46" s="20" t="s">
        <v>67</v>
      </c>
      <c r="D46" s="20" t="s">
        <v>68</v>
      </c>
    </row>
    <row r="47" spans="1:4" ht="15.75" x14ac:dyDescent="0.25">
      <c r="A47" s="8" t="s">
        <v>69</v>
      </c>
      <c r="B47" s="21">
        <f>SUM(B48:B55)</f>
        <v>180.8</v>
      </c>
      <c r="C47" s="21">
        <f>SUM(C48:C55)</f>
        <v>4185.5</v>
      </c>
      <c r="D47" s="22"/>
    </row>
    <row r="48" spans="1:4" ht="15.75" x14ac:dyDescent="0.25">
      <c r="A48" s="7" t="s">
        <v>70</v>
      </c>
      <c r="B48" s="21">
        <f>1+1+2+1+8</f>
        <v>13</v>
      </c>
      <c r="C48" s="21">
        <f>209.1+177.8+29.5+34+407.1+396.4+40+23.6+188.2+102.8+83.8+51.3+99.7</f>
        <v>1843.3</v>
      </c>
      <c r="D48" s="22"/>
    </row>
    <row r="49" spans="1:4" ht="15.75" x14ac:dyDescent="0.25">
      <c r="A49" s="7" t="s">
        <v>71</v>
      </c>
      <c r="B49" s="21">
        <f>1+4</f>
        <v>5</v>
      </c>
      <c r="C49" s="21">
        <f>17.9+11.2+16.6+11.9+29.7</f>
        <v>87.3</v>
      </c>
      <c r="D49" s="22"/>
    </row>
    <row r="50" spans="1:4" ht="15.75" x14ac:dyDescent="0.25">
      <c r="A50" s="7" t="s">
        <v>72</v>
      </c>
      <c r="B50" s="21">
        <f>1+3+1+1+1+1+1+1+1+20</f>
        <v>31</v>
      </c>
      <c r="C50" s="21">
        <f>4.4+3.2+15.4+14.8+7.4+3.6+10.9+26.6+2.2+6.4+8.4+18.8+3.2+34.4+21.2+7.4+10.9+8.5+15+35.7+14+8.3+3.3+34.3+32.9+2.6+27.5+7.3+2.3+8.7+5.6</f>
        <v>405.2000000000001</v>
      </c>
      <c r="D50" s="22"/>
    </row>
    <row r="51" spans="1:4" ht="15.75" x14ac:dyDescent="0.25">
      <c r="A51" s="7" t="s">
        <v>73</v>
      </c>
      <c r="B51" s="21">
        <f>1+2+11</f>
        <v>14</v>
      </c>
      <c r="C51" s="21">
        <f>22.8+11.9+6.6+15.7+26.1+29.9+13.6+29.6+29.4+17.8+18+58.8+30.9+13</f>
        <v>324.09999999999997</v>
      </c>
      <c r="D51" s="22"/>
    </row>
    <row r="52" spans="1:4" ht="15.75" x14ac:dyDescent="0.25">
      <c r="A52" s="7" t="s">
        <v>74</v>
      </c>
      <c r="B52" s="21">
        <f>1+1+1+1+1</f>
        <v>5</v>
      </c>
      <c r="C52" s="21">
        <f>2.7+2.2+3.2+2.8+2.9</f>
        <v>13.800000000000002</v>
      </c>
      <c r="D52" s="22"/>
    </row>
    <row r="53" spans="1:4" ht="15.75" x14ac:dyDescent="0.25">
      <c r="A53" s="7" t="s">
        <v>75</v>
      </c>
      <c r="B53" s="21">
        <f>2+1+2+1.2+1.6</f>
        <v>7.8000000000000007</v>
      </c>
      <c r="C53" s="21">
        <f>1.3+1.4+2.6</f>
        <v>5.3000000000000007</v>
      </c>
      <c r="D53" s="22"/>
    </row>
    <row r="54" spans="1:4" ht="15.75" x14ac:dyDescent="0.25">
      <c r="A54" s="7" t="s">
        <v>76</v>
      </c>
      <c r="B54" s="21">
        <f>1+1+1+1+30</f>
        <v>34</v>
      </c>
      <c r="C54" s="21">
        <v>279.39999999999998</v>
      </c>
      <c r="D54" s="22"/>
    </row>
    <row r="55" spans="1:4" ht="47.25" x14ac:dyDescent="0.25">
      <c r="A55" s="2" t="s">
        <v>77</v>
      </c>
      <c r="B55" s="22">
        <v>71</v>
      </c>
      <c r="C55" s="22">
        <v>1227.0999999999999</v>
      </c>
      <c r="D55" s="22"/>
    </row>
    <row r="56" spans="1:4" ht="31.5" x14ac:dyDescent="0.25">
      <c r="A56" s="2" t="s">
        <v>78</v>
      </c>
      <c r="B56" s="9" t="s">
        <v>28</v>
      </c>
      <c r="C56" s="9"/>
      <c r="D56" s="9"/>
    </row>
    <row r="57" spans="1:4" ht="15.75" x14ac:dyDescent="0.25">
      <c r="A57" s="2" t="s">
        <v>79</v>
      </c>
      <c r="B57" s="9" t="s">
        <v>30</v>
      </c>
      <c r="C57" s="9"/>
      <c r="D57" s="9"/>
    </row>
    <row r="58" spans="1:4" ht="31.5" x14ac:dyDescent="0.25">
      <c r="A58" s="2" t="s">
        <v>80</v>
      </c>
      <c r="B58" s="22" t="s">
        <v>30</v>
      </c>
      <c r="C58" s="22"/>
      <c r="D58" s="22"/>
    </row>
    <row r="59" spans="1:4" ht="15.75" x14ac:dyDescent="0.25">
      <c r="A59" s="2" t="s">
        <v>81</v>
      </c>
      <c r="B59" s="22" t="s">
        <v>30</v>
      </c>
      <c r="C59" s="22"/>
      <c r="D59" s="22"/>
    </row>
    <row r="60" spans="1:4" ht="15.75" x14ac:dyDescent="0.25">
      <c r="A60" s="2" t="s">
        <v>82</v>
      </c>
      <c r="B60" s="22" t="s">
        <v>30</v>
      </c>
      <c r="C60" s="22"/>
      <c r="D60" s="22"/>
    </row>
    <row r="61" spans="1:4" ht="15.75" x14ac:dyDescent="0.25">
      <c r="A61" s="2"/>
      <c r="B61" s="22"/>
      <c r="C61" s="22"/>
      <c r="D61" s="22"/>
    </row>
    <row r="62" spans="1:4" ht="15.75" x14ac:dyDescent="0.25">
      <c r="A62" s="23" t="s">
        <v>83</v>
      </c>
      <c r="B62" s="23"/>
      <c r="C62" s="23"/>
      <c r="D62" s="23"/>
    </row>
    <row r="63" spans="1:4" ht="31.5" x14ac:dyDescent="0.25">
      <c r="A63" s="20" t="s">
        <v>84</v>
      </c>
      <c r="B63" s="20" t="s">
        <v>85</v>
      </c>
      <c r="C63" s="20"/>
      <c r="D63" s="20" t="s">
        <v>86</v>
      </c>
    </row>
    <row r="64" spans="1:4" ht="31.5" x14ac:dyDescent="0.25">
      <c r="A64" s="2" t="s">
        <v>87</v>
      </c>
      <c r="B64" s="22">
        <v>69</v>
      </c>
      <c r="C64" s="22"/>
      <c r="D64" s="22" t="s">
        <v>88</v>
      </c>
    </row>
    <row r="65" spans="1:4" ht="15.75" x14ac:dyDescent="0.25">
      <c r="A65" s="2" t="s">
        <v>89</v>
      </c>
      <c r="B65" s="22">
        <v>15</v>
      </c>
      <c r="C65" s="22"/>
      <c r="D65" s="22" t="s">
        <v>88</v>
      </c>
    </row>
    <row r="66" spans="1:4" ht="15.75" x14ac:dyDescent="0.25">
      <c r="A66" s="2" t="s">
        <v>90</v>
      </c>
      <c r="B66" s="22">
        <v>16</v>
      </c>
      <c r="C66" s="22"/>
      <c r="D66" s="22" t="s">
        <v>88</v>
      </c>
    </row>
    <row r="67" spans="1:4" ht="15.75" x14ac:dyDescent="0.25">
      <c r="A67" s="2" t="s">
        <v>91</v>
      </c>
      <c r="B67" s="22">
        <v>43</v>
      </c>
      <c r="C67" s="22"/>
      <c r="D67" s="22" t="s">
        <v>88</v>
      </c>
    </row>
    <row r="68" spans="1:4" ht="15.75" x14ac:dyDescent="0.25">
      <c r="A68" s="2" t="s">
        <v>92</v>
      </c>
      <c r="B68" s="22">
        <v>30</v>
      </c>
      <c r="C68" s="22"/>
      <c r="D68" s="22" t="s">
        <v>88</v>
      </c>
    </row>
    <row r="69" spans="1:4" ht="15.75" x14ac:dyDescent="0.25">
      <c r="A69" s="24" t="s">
        <v>93</v>
      </c>
      <c r="B69" s="22">
        <v>107</v>
      </c>
      <c r="C69" s="22"/>
      <c r="D69" s="22" t="s">
        <v>88</v>
      </c>
    </row>
    <row r="70" spans="1:4" ht="94.5" x14ac:dyDescent="0.25">
      <c r="A70" s="2" t="s">
        <v>94</v>
      </c>
      <c r="B70" s="22">
        <v>80</v>
      </c>
      <c r="C70" s="22"/>
      <c r="D70" s="22" t="s">
        <v>88</v>
      </c>
    </row>
    <row r="71" spans="1:4" ht="31.5" x14ac:dyDescent="0.25">
      <c r="A71" s="2" t="s">
        <v>95</v>
      </c>
      <c r="B71" s="22">
        <v>116</v>
      </c>
      <c r="C71" s="22"/>
      <c r="D71" s="22" t="s">
        <v>88</v>
      </c>
    </row>
    <row r="72" spans="1:4" ht="15.75" x14ac:dyDescent="0.25">
      <c r="A72" s="24" t="s">
        <v>96</v>
      </c>
      <c r="B72" s="22">
        <v>66</v>
      </c>
      <c r="C72" s="22"/>
      <c r="D72" s="22" t="s">
        <v>88</v>
      </c>
    </row>
    <row r="73" spans="1:4" ht="15.75" x14ac:dyDescent="0.25">
      <c r="A73" s="24" t="s">
        <v>97</v>
      </c>
      <c r="B73" s="22">
        <v>12</v>
      </c>
      <c r="C73" s="22"/>
      <c r="D73" s="22" t="s">
        <v>88</v>
      </c>
    </row>
    <row r="74" spans="1:4" ht="15.75" x14ac:dyDescent="0.25">
      <c r="A74" s="24" t="s">
        <v>98</v>
      </c>
      <c r="B74" s="22">
        <v>22</v>
      </c>
      <c r="C74" s="22"/>
      <c r="D74" s="22" t="s">
        <v>88</v>
      </c>
    </row>
    <row r="75" spans="1:4" ht="15.75" x14ac:dyDescent="0.25">
      <c r="A75" s="25" t="s">
        <v>99</v>
      </c>
      <c r="B75" s="25"/>
      <c r="C75" s="25"/>
      <c r="D75" s="25"/>
    </row>
    <row r="76" spans="1:4" ht="31.5" x14ac:dyDescent="0.25">
      <c r="A76" s="26" t="s">
        <v>100</v>
      </c>
      <c r="B76" s="9"/>
      <c r="C76" s="9"/>
      <c r="D76" s="9"/>
    </row>
    <row r="77" spans="1:4" ht="31.5" x14ac:dyDescent="0.25">
      <c r="A77" s="26" t="s">
        <v>101</v>
      </c>
      <c r="B77" s="9"/>
      <c r="C77" s="9"/>
      <c r="D77" s="9"/>
    </row>
    <row r="78" spans="1:4" ht="15.75" x14ac:dyDescent="0.25">
      <c r="A78" s="25" t="s">
        <v>102</v>
      </c>
      <c r="B78" s="25"/>
      <c r="C78" s="25"/>
      <c r="D78" s="25"/>
    </row>
    <row r="79" spans="1:4" ht="15.75" x14ac:dyDescent="0.25">
      <c r="A79" s="27" t="s">
        <v>103</v>
      </c>
      <c r="B79" s="9" t="s">
        <v>28</v>
      </c>
      <c r="C79" s="9"/>
      <c r="D79" s="9"/>
    </row>
    <row r="80" spans="1:4" ht="15.75" x14ac:dyDescent="0.25">
      <c r="A80" s="27" t="s">
        <v>104</v>
      </c>
      <c r="B80" s="9"/>
      <c r="C80" s="9"/>
      <c r="D80" s="9"/>
    </row>
    <row r="81" spans="1:4" ht="15.75" x14ac:dyDescent="0.25">
      <c r="A81" s="25" t="s">
        <v>105</v>
      </c>
      <c r="B81" s="25"/>
      <c r="C81" s="25"/>
      <c r="D81" s="25"/>
    </row>
    <row r="82" spans="1:4" ht="15.75" x14ac:dyDescent="0.25">
      <c r="A82" s="27" t="s">
        <v>103</v>
      </c>
      <c r="B82" s="9" t="s">
        <v>28</v>
      </c>
      <c r="C82" s="9"/>
      <c r="D82" s="9"/>
    </row>
    <row r="83" spans="1:4" ht="15.75" x14ac:dyDescent="0.25">
      <c r="A83" s="27" t="s">
        <v>104</v>
      </c>
      <c r="B83" s="9"/>
      <c r="C83" s="9"/>
      <c r="D83" s="9"/>
    </row>
    <row r="84" spans="1:4" ht="15.75" x14ac:dyDescent="0.25">
      <c r="A84" s="25" t="s">
        <v>106</v>
      </c>
      <c r="B84" s="25"/>
      <c r="C84" s="25"/>
      <c r="D84" s="25"/>
    </row>
    <row r="85" spans="1:4" ht="15.75" x14ac:dyDescent="0.25">
      <c r="A85" s="27" t="s">
        <v>107</v>
      </c>
      <c r="B85" s="9" t="s">
        <v>108</v>
      </c>
      <c r="C85" s="9"/>
      <c r="D85" s="9"/>
    </row>
    <row r="86" spans="1:4" ht="15.75" x14ac:dyDescent="0.25">
      <c r="A86" s="27" t="s">
        <v>109</v>
      </c>
      <c r="B86" s="9" t="s">
        <v>23</v>
      </c>
      <c r="C86" s="9"/>
      <c r="D86" s="9"/>
    </row>
    <row r="87" spans="1:4" ht="15.75" x14ac:dyDescent="0.25">
      <c r="A87" s="27" t="s">
        <v>110</v>
      </c>
      <c r="B87" s="10" t="s">
        <v>111</v>
      </c>
      <c r="C87" s="9"/>
      <c r="D87" s="9"/>
    </row>
    <row r="88" spans="1:4" ht="15.75" x14ac:dyDescent="0.25">
      <c r="A88" s="27" t="s">
        <v>112</v>
      </c>
      <c r="B88" s="28">
        <v>45352</v>
      </c>
      <c r="C88" s="9"/>
      <c r="D88" s="9"/>
    </row>
    <row r="89" spans="1:4" ht="15.75" x14ac:dyDescent="0.25">
      <c r="A89" s="29" t="s">
        <v>113</v>
      </c>
      <c r="B89" s="30"/>
      <c r="C89" s="30"/>
      <c r="D89" s="30"/>
    </row>
    <row r="91" spans="1:4" x14ac:dyDescent="0.25">
      <c r="A91" s="32" t="s">
        <v>114</v>
      </c>
      <c r="B91" s="32"/>
      <c r="C91" s="32"/>
      <c r="D91" s="32"/>
    </row>
    <row r="92" spans="1:4" ht="15.75" x14ac:dyDescent="0.25">
      <c r="A92" s="1" t="s">
        <v>0</v>
      </c>
      <c r="B92" s="1"/>
      <c r="C92" s="1"/>
      <c r="D92" s="1"/>
    </row>
    <row r="93" spans="1:4" ht="47.25" x14ac:dyDescent="0.25">
      <c r="A93" s="2" t="s">
        <v>2</v>
      </c>
      <c r="B93" s="3" t="s">
        <v>3</v>
      </c>
      <c r="C93" s="4"/>
      <c r="D93" s="5"/>
    </row>
    <row r="94" spans="1:4" ht="15.75" x14ac:dyDescent="0.25">
      <c r="A94" s="6"/>
      <c r="B94" s="6"/>
      <c r="C94" s="6"/>
      <c r="D94" s="6"/>
    </row>
    <row r="95" spans="1:4" ht="31.5" x14ac:dyDescent="0.25">
      <c r="A95" s="7" t="s">
        <v>4</v>
      </c>
      <c r="B95" s="3" t="s">
        <v>5</v>
      </c>
      <c r="C95" s="4"/>
      <c r="D95" s="5"/>
    </row>
    <row r="96" spans="1:4" ht="15.75" x14ac:dyDescent="0.25">
      <c r="A96" s="8" t="s">
        <v>6</v>
      </c>
      <c r="B96" s="9">
        <v>445021</v>
      </c>
      <c r="C96" s="9"/>
      <c r="D96" s="9"/>
    </row>
    <row r="97" spans="1:4" ht="15.75" x14ac:dyDescent="0.25">
      <c r="A97" s="8" t="s">
        <v>7</v>
      </c>
      <c r="B97" s="9" t="s">
        <v>8</v>
      </c>
      <c r="C97" s="9"/>
      <c r="D97" s="9"/>
    </row>
    <row r="98" spans="1:4" ht="15.75" x14ac:dyDescent="0.25">
      <c r="A98" s="8" t="s">
        <v>9</v>
      </c>
      <c r="B98" s="9"/>
      <c r="C98" s="9"/>
      <c r="D98" s="9"/>
    </row>
    <row r="99" spans="1:4" ht="15.75" x14ac:dyDescent="0.25">
      <c r="A99" s="8" t="s">
        <v>10</v>
      </c>
      <c r="B99" s="9" t="s">
        <v>115</v>
      </c>
      <c r="C99" s="9"/>
      <c r="D99" s="9"/>
    </row>
    <row r="100" spans="1:4" ht="15.75" x14ac:dyDescent="0.25">
      <c r="A100" s="8" t="s">
        <v>12</v>
      </c>
      <c r="B100" s="9">
        <v>14</v>
      </c>
      <c r="C100" s="9"/>
      <c r="D100" s="9"/>
    </row>
    <row r="101" spans="1:4" ht="15.75" x14ac:dyDescent="0.25">
      <c r="A101" s="8" t="s">
        <v>13</v>
      </c>
      <c r="B101" s="9"/>
      <c r="C101" s="9"/>
      <c r="D101" s="9"/>
    </row>
    <row r="102" spans="1:4" ht="15.75" x14ac:dyDescent="0.25">
      <c r="A102" s="8" t="s">
        <v>14</v>
      </c>
      <c r="B102" s="10" t="s">
        <v>15</v>
      </c>
      <c r="C102" s="9"/>
      <c r="D102" s="9"/>
    </row>
    <row r="103" spans="1:4" ht="15.75" x14ac:dyDescent="0.25">
      <c r="A103" s="8" t="s">
        <v>16</v>
      </c>
      <c r="B103" s="10" t="s">
        <v>15</v>
      </c>
      <c r="C103" s="9"/>
      <c r="D103" s="9"/>
    </row>
    <row r="104" spans="1:4" ht="15.75" x14ac:dyDescent="0.25">
      <c r="A104" s="8" t="s">
        <v>17</v>
      </c>
      <c r="B104" s="11" t="s">
        <v>18</v>
      </c>
      <c r="C104" s="9"/>
      <c r="D104" s="9"/>
    </row>
    <row r="105" spans="1:4" ht="31.5" x14ac:dyDescent="0.25">
      <c r="A105" s="7" t="s">
        <v>19</v>
      </c>
      <c r="B105" s="9" t="s">
        <v>30</v>
      </c>
      <c r="C105" s="9"/>
      <c r="D105" s="9"/>
    </row>
    <row r="106" spans="1:4" ht="15.75" x14ac:dyDescent="0.25">
      <c r="A106" s="8" t="s">
        <v>21</v>
      </c>
      <c r="B106" s="9">
        <v>1962</v>
      </c>
      <c r="C106" s="9"/>
      <c r="D106" s="9"/>
    </row>
    <row r="107" spans="1:4" ht="15.75" x14ac:dyDescent="0.25">
      <c r="A107" s="8" t="s">
        <v>22</v>
      </c>
      <c r="B107" s="9" t="s">
        <v>116</v>
      </c>
      <c r="C107" s="9"/>
      <c r="D107" s="9"/>
    </row>
    <row r="108" spans="1:4" ht="15.75" x14ac:dyDescent="0.25">
      <c r="A108" s="8" t="s">
        <v>24</v>
      </c>
      <c r="B108" s="3" t="s">
        <v>3</v>
      </c>
      <c r="C108" s="4"/>
      <c r="D108" s="5"/>
    </row>
    <row r="109" spans="1:4" ht="15.75" x14ac:dyDescent="0.25">
      <c r="A109" s="8" t="s">
        <v>25</v>
      </c>
      <c r="B109" s="9" t="s">
        <v>117</v>
      </c>
      <c r="C109" s="9"/>
      <c r="D109" s="9"/>
    </row>
    <row r="110" spans="1:4" ht="15.75" x14ac:dyDescent="0.25">
      <c r="A110" s="8" t="s">
        <v>27</v>
      </c>
      <c r="B110" s="9" t="s">
        <v>28</v>
      </c>
      <c r="C110" s="9"/>
      <c r="D110" s="9"/>
    </row>
    <row r="111" spans="1:4" ht="15.75" x14ac:dyDescent="0.25">
      <c r="A111" s="8" t="s">
        <v>29</v>
      </c>
      <c r="B111" s="9" t="s">
        <v>30</v>
      </c>
      <c r="C111" s="9"/>
      <c r="D111" s="9"/>
    </row>
    <row r="112" spans="1:4" ht="15.75" x14ac:dyDescent="0.25">
      <c r="A112" s="8" t="s">
        <v>31</v>
      </c>
      <c r="B112" s="9" t="s">
        <v>28</v>
      </c>
      <c r="C112" s="9"/>
      <c r="D112" s="9"/>
    </row>
    <row r="113" spans="1:4" ht="15.75" x14ac:dyDescent="0.25">
      <c r="A113" s="8" t="s">
        <v>32</v>
      </c>
      <c r="B113" s="9" t="s">
        <v>33</v>
      </c>
      <c r="C113" s="9"/>
      <c r="D113" s="9"/>
    </row>
    <row r="114" spans="1:4" ht="15.75" x14ac:dyDescent="0.25">
      <c r="A114" s="8" t="s">
        <v>34</v>
      </c>
      <c r="B114" s="9">
        <v>798.5</v>
      </c>
      <c r="C114" s="9"/>
      <c r="D114" s="9"/>
    </row>
    <row r="115" spans="1:4" ht="31.5" x14ac:dyDescent="0.25">
      <c r="A115" s="7" t="s">
        <v>35</v>
      </c>
      <c r="B115" s="18">
        <v>2951760.55</v>
      </c>
      <c r="C115" s="18"/>
      <c r="D115" s="18"/>
    </row>
    <row r="116" spans="1:4" ht="15.75" x14ac:dyDescent="0.25">
      <c r="A116" s="8" t="s">
        <v>36</v>
      </c>
      <c r="B116" s="13" t="s">
        <v>118</v>
      </c>
      <c r="C116" s="14"/>
      <c r="D116" s="15"/>
    </row>
    <row r="117" spans="1:4" ht="15.75" x14ac:dyDescent="0.25">
      <c r="A117" s="8" t="s">
        <v>38</v>
      </c>
      <c r="B117" s="17">
        <v>1</v>
      </c>
      <c r="C117" s="17"/>
      <c r="D117" s="17"/>
    </row>
    <row r="118" spans="1:4" ht="15.75" x14ac:dyDescent="0.25">
      <c r="A118" s="8" t="s">
        <v>39</v>
      </c>
      <c r="B118" s="17">
        <v>1</v>
      </c>
      <c r="C118" s="17"/>
      <c r="D118" s="17"/>
    </row>
    <row r="119" spans="1:4" ht="15.75" x14ac:dyDescent="0.25">
      <c r="A119" s="8" t="s">
        <v>40</v>
      </c>
      <c r="B119" s="13" t="s">
        <v>41</v>
      </c>
      <c r="C119" s="14"/>
      <c r="D119" s="15"/>
    </row>
    <row r="120" spans="1:4" ht="15.75" x14ac:dyDescent="0.25">
      <c r="A120" s="8" t="s">
        <v>42</v>
      </c>
      <c r="B120" s="17" t="s">
        <v>43</v>
      </c>
      <c r="C120" s="17"/>
      <c r="D120" s="17"/>
    </row>
    <row r="121" spans="1:4" ht="15.75" x14ac:dyDescent="0.25">
      <c r="A121" s="8" t="s">
        <v>44</v>
      </c>
      <c r="B121" s="17" t="s">
        <v>119</v>
      </c>
      <c r="C121" s="17"/>
      <c r="D121" s="17"/>
    </row>
    <row r="122" spans="1:4" ht="47.25" x14ac:dyDescent="0.25">
      <c r="A122" s="7" t="s">
        <v>46</v>
      </c>
      <c r="B122" s="17"/>
      <c r="C122" s="17"/>
      <c r="D122" s="17"/>
    </row>
    <row r="123" spans="1:4" ht="15.75" x14ac:dyDescent="0.25">
      <c r="A123" s="6" t="s">
        <v>47</v>
      </c>
      <c r="B123" s="6"/>
      <c r="C123" s="6"/>
      <c r="D123" s="6"/>
    </row>
    <row r="124" spans="1:4" ht="15.75" x14ac:dyDescent="0.25">
      <c r="A124" s="6" t="s">
        <v>48</v>
      </c>
      <c r="B124" s="6"/>
      <c r="C124" s="6"/>
      <c r="D124" s="6"/>
    </row>
    <row r="125" spans="1:4" ht="15.75" x14ac:dyDescent="0.25">
      <c r="A125" s="8" t="s">
        <v>49</v>
      </c>
      <c r="B125" s="9" t="s">
        <v>50</v>
      </c>
      <c r="C125" s="9"/>
      <c r="D125" s="9"/>
    </row>
    <row r="126" spans="1:4" ht="15.75" x14ac:dyDescent="0.25">
      <c r="A126" s="8" t="s">
        <v>51</v>
      </c>
      <c r="B126" s="9">
        <v>1973</v>
      </c>
      <c r="C126" s="9"/>
      <c r="D126" s="9"/>
    </row>
    <row r="127" spans="1:4" ht="15.75" x14ac:dyDescent="0.25">
      <c r="A127" s="8" t="s">
        <v>52</v>
      </c>
      <c r="B127" s="9">
        <v>37.799999999999997</v>
      </c>
      <c r="C127" s="9"/>
      <c r="D127" s="9"/>
    </row>
    <row r="128" spans="1:4" ht="31.5" x14ac:dyDescent="0.25">
      <c r="A128" s="7" t="s">
        <v>53</v>
      </c>
      <c r="B128" s="18">
        <v>1835112.27</v>
      </c>
      <c r="C128" s="18"/>
      <c r="D128" s="18"/>
    </row>
    <row r="129" spans="1:4" ht="15.75" x14ac:dyDescent="0.25">
      <c r="A129" s="8" t="s">
        <v>54</v>
      </c>
      <c r="B129" s="9" t="s">
        <v>55</v>
      </c>
      <c r="C129" s="9"/>
      <c r="D129" s="9"/>
    </row>
    <row r="130" spans="1:4" ht="15.75" x14ac:dyDescent="0.25">
      <c r="A130" s="8" t="s">
        <v>56</v>
      </c>
      <c r="B130" s="9" t="s">
        <v>57</v>
      </c>
      <c r="C130" s="9"/>
      <c r="D130" s="9"/>
    </row>
    <row r="131" spans="1:4" ht="15.75" x14ac:dyDescent="0.25">
      <c r="A131" s="8" t="s">
        <v>58</v>
      </c>
      <c r="B131" s="9" t="s">
        <v>59</v>
      </c>
      <c r="C131" s="9"/>
      <c r="D131" s="9"/>
    </row>
    <row r="132" spans="1:4" ht="15.75" x14ac:dyDescent="0.25">
      <c r="A132" s="8" t="s">
        <v>60</v>
      </c>
      <c r="B132" s="9" t="s">
        <v>59</v>
      </c>
      <c r="C132" s="9"/>
      <c r="D132" s="9"/>
    </row>
    <row r="133" spans="1:4" ht="63" x14ac:dyDescent="0.25">
      <c r="A133" s="7" t="s">
        <v>61</v>
      </c>
      <c r="B133" s="3" t="s">
        <v>62</v>
      </c>
      <c r="C133" s="4"/>
      <c r="D133" s="5"/>
    </row>
    <row r="134" spans="1:4" ht="47.25" x14ac:dyDescent="0.25">
      <c r="A134" s="7" t="s">
        <v>63</v>
      </c>
      <c r="B134" s="9" t="s">
        <v>64</v>
      </c>
      <c r="C134" s="9"/>
      <c r="D134" s="9"/>
    </row>
    <row r="135" spans="1:4" ht="63" x14ac:dyDescent="0.25">
      <c r="A135" s="7" t="s">
        <v>65</v>
      </c>
      <c r="B135" s="19" t="s">
        <v>66</v>
      </c>
      <c r="C135" s="20" t="s">
        <v>67</v>
      </c>
      <c r="D135" s="20" t="s">
        <v>68</v>
      </c>
    </row>
    <row r="136" spans="1:4" ht="15.75" x14ac:dyDescent="0.25">
      <c r="A136" s="8" t="s">
        <v>69</v>
      </c>
      <c r="B136" s="22">
        <f>SUM(B137:B148)</f>
        <v>36</v>
      </c>
      <c r="C136" s="22">
        <f>SUM(C137:C148)</f>
        <v>798.5</v>
      </c>
      <c r="D136" s="22"/>
    </row>
    <row r="137" spans="1:4" ht="15.75" x14ac:dyDescent="0.25">
      <c r="A137" s="7" t="s">
        <v>120</v>
      </c>
      <c r="B137" s="22">
        <v>1</v>
      </c>
      <c r="C137" s="22">
        <v>177.2</v>
      </c>
      <c r="D137" s="22"/>
    </row>
    <row r="138" spans="1:4" ht="15.75" x14ac:dyDescent="0.25">
      <c r="A138" s="7" t="s">
        <v>121</v>
      </c>
      <c r="B138" s="22">
        <v>0</v>
      </c>
      <c r="C138" s="22">
        <v>0</v>
      </c>
      <c r="D138" s="22"/>
    </row>
    <row r="139" spans="1:4" ht="15.75" x14ac:dyDescent="0.25">
      <c r="A139" s="7" t="s">
        <v>72</v>
      </c>
      <c r="B139" s="22">
        <v>5</v>
      </c>
      <c r="C139" s="22">
        <f>9.7+8.5+2.5+15+7.1</f>
        <v>42.800000000000004</v>
      </c>
      <c r="D139" s="22"/>
    </row>
    <row r="140" spans="1:4" ht="15.75" x14ac:dyDescent="0.25">
      <c r="A140" s="7" t="s">
        <v>122</v>
      </c>
      <c r="B140" s="22">
        <v>1</v>
      </c>
      <c r="C140" s="22">
        <v>3.6</v>
      </c>
      <c r="D140" s="22"/>
    </row>
    <row r="141" spans="1:4" ht="15.75" x14ac:dyDescent="0.25">
      <c r="A141" s="7" t="s">
        <v>73</v>
      </c>
      <c r="B141" s="22">
        <v>6</v>
      </c>
      <c r="C141" s="22">
        <f>10.9+11.1+9.3+5.9+11.9+26.7</f>
        <v>75.8</v>
      </c>
      <c r="D141" s="22"/>
    </row>
    <row r="142" spans="1:4" ht="15.75" x14ac:dyDescent="0.25">
      <c r="A142" s="7" t="s">
        <v>74</v>
      </c>
      <c r="B142" s="33">
        <v>2</v>
      </c>
      <c r="C142" s="22">
        <f>1.2+1.3</f>
        <v>2.5</v>
      </c>
      <c r="D142" s="34"/>
    </row>
    <row r="143" spans="1:4" ht="15.75" x14ac:dyDescent="0.25">
      <c r="A143" s="7" t="s">
        <v>75</v>
      </c>
      <c r="B143" s="22"/>
      <c r="C143" s="22"/>
      <c r="D143" s="22"/>
    </row>
    <row r="144" spans="1:4" ht="15.75" x14ac:dyDescent="0.25">
      <c r="A144" s="7" t="s">
        <v>123</v>
      </c>
      <c r="B144" s="22">
        <v>1</v>
      </c>
      <c r="C144" s="22">
        <v>10.6</v>
      </c>
      <c r="D144" s="22"/>
    </row>
    <row r="145" spans="1:4" ht="15.75" x14ac:dyDescent="0.25">
      <c r="A145" s="7" t="s">
        <v>124</v>
      </c>
      <c r="B145" s="22">
        <v>4</v>
      </c>
      <c r="C145" s="22">
        <f>18+33.5+7.1+41.8</f>
        <v>100.4</v>
      </c>
      <c r="D145" s="34"/>
    </row>
    <row r="146" spans="1:4" ht="15.75" x14ac:dyDescent="0.25">
      <c r="A146" s="2"/>
      <c r="B146" s="22"/>
      <c r="C146" s="22"/>
      <c r="D146" s="22"/>
    </row>
    <row r="147" spans="1:4" ht="15.75" x14ac:dyDescent="0.25">
      <c r="A147" s="2" t="s">
        <v>125</v>
      </c>
      <c r="B147" s="22"/>
      <c r="C147" s="22"/>
      <c r="D147" s="22"/>
    </row>
    <row r="148" spans="1:4" ht="47.25" x14ac:dyDescent="0.25">
      <c r="A148" s="2" t="s">
        <v>77</v>
      </c>
      <c r="B148" s="22">
        <v>16</v>
      </c>
      <c r="C148" s="22">
        <v>385.6</v>
      </c>
      <c r="D148" s="34"/>
    </row>
    <row r="149" spans="1:4" ht="31.5" x14ac:dyDescent="0.25">
      <c r="A149" s="2" t="s">
        <v>78</v>
      </c>
      <c r="B149" s="9" t="s">
        <v>28</v>
      </c>
      <c r="C149" s="9"/>
      <c r="D149" s="9"/>
    </row>
    <row r="150" spans="1:4" ht="15.75" x14ac:dyDescent="0.25">
      <c r="A150" s="2" t="s">
        <v>79</v>
      </c>
      <c r="B150" s="9" t="s">
        <v>30</v>
      </c>
      <c r="C150" s="9"/>
      <c r="D150" s="9"/>
    </row>
    <row r="151" spans="1:4" ht="31.5" x14ac:dyDescent="0.25">
      <c r="A151" s="2" t="s">
        <v>80</v>
      </c>
      <c r="B151" s="22" t="s">
        <v>30</v>
      </c>
      <c r="C151" s="22"/>
      <c r="D151" s="22"/>
    </row>
    <row r="152" spans="1:4" ht="15.75" x14ac:dyDescent="0.25">
      <c r="A152" s="2" t="s">
        <v>81</v>
      </c>
      <c r="B152" s="22" t="s">
        <v>30</v>
      </c>
      <c r="C152" s="22"/>
      <c r="D152" s="22"/>
    </row>
    <row r="153" spans="1:4" ht="15.75" x14ac:dyDescent="0.25">
      <c r="A153" s="2" t="s">
        <v>82</v>
      </c>
      <c r="B153" s="22" t="s">
        <v>30</v>
      </c>
      <c r="C153" s="22"/>
      <c r="D153" s="22"/>
    </row>
    <row r="154" spans="1:4" ht="15.75" x14ac:dyDescent="0.25">
      <c r="A154" s="2"/>
      <c r="B154" s="22"/>
      <c r="C154" s="22"/>
      <c r="D154" s="22"/>
    </row>
    <row r="155" spans="1:4" ht="15.75" x14ac:dyDescent="0.25">
      <c r="A155" s="23" t="s">
        <v>83</v>
      </c>
      <c r="B155" s="23"/>
      <c r="C155" s="23"/>
      <c r="D155" s="23"/>
    </row>
    <row r="156" spans="1:4" ht="31.5" x14ac:dyDescent="0.25">
      <c r="A156" s="20" t="s">
        <v>84</v>
      </c>
      <c r="B156" s="20" t="s">
        <v>85</v>
      </c>
      <c r="C156" s="20"/>
      <c r="D156" s="20" t="s">
        <v>86</v>
      </c>
    </row>
    <row r="157" spans="1:4" ht="15.75" x14ac:dyDescent="0.25">
      <c r="A157" s="2" t="s">
        <v>126</v>
      </c>
      <c r="B157" s="22"/>
      <c r="C157" s="22"/>
      <c r="D157" s="22"/>
    </row>
    <row r="158" spans="1:4" ht="15.75" x14ac:dyDescent="0.25">
      <c r="A158" s="2" t="s">
        <v>89</v>
      </c>
      <c r="B158" s="22"/>
      <c r="C158" s="22"/>
      <c r="D158" s="22"/>
    </row>
    <row r="159" spans="1:4" ht="15.75" x14ac:dyDescent="0.25">
      <c r="A159" s="2" t="s">
        <v>90</v>
      </c>
      <c r="B159" s="22"/>
      <c r="C159" s="22"/>
      <c r="D159" s="22"/>
    </row>
    <row r="160" spans="1:4" ht="15.75" x14ac:dyDescent="0.25">
      <c r="A160" s="2" t="s">
        <v>91</v>
      </c>
      <c r="B160" s="22">
        <v>2</v>
      </c>
      <c r="C160" s="22"/>
      <c r="D160" s="22" t="s">
        <v>88</v>
      </c>
    </row>
    <row r="161" spans="1:4" ht="15.75" x14ac:dyDescent="0.25">
      <c r="A161" s="24" t="s">
        <v>93</v>
      </c>
      <c r="B161" s="22">
        <v>10</v>
      </c>
      <c r="C161" s="22"/>
      <c r="D161" s="22" t="s">
        <v>88</v>
      </c>
    </row>
    <row r="162" spans="1:4" ht="15.75" x14ac:dyDescent="0.25">
      <c r="A162" s="24" t="s">
        <v>127</v>
      </c>
      <c r="B162" s="22">
        <v>2</v>
      </c>
      <c r="C162" s="22"/>
      <c r="D162" s="22" t="s">
        <v>88</v>
      </c>
    </row>
    <row r="163" spans="1:4" ht="15.75" x14ac:dyDescent="0.25">
      <c r="A163" s="24" t="s">
        <v>96</v>
      </c>
      <c r="B163" s="22"/>
      <c r="C163" s="22"/>
      <c r="D163" s="22"/>
    </row>
    <row r="164" spans="1:4" ht="15.75" x14ac:dyDescent="0.25">
      <c r="A164" s="24"/>
      <c r="B164" s="22"/>
      <c r="C164" s="22"/>
      <c r="D164" s="22"/>
    </row>
    <row r="165" spans="1:4" ht="15.75" x14ac:dyDescent="0.25">
      <c r="A165" s="25" t="s">
        <v>99</v>
      </c>
      <c r="B165" s="25"/>
      <c r="C165" s="25"/>
      <c r="D165" s="25"/>
    </row>
    <row r="166" spans="1:4" ht="31.5" x14ac:dyDescent="0.25">
      <c r="A166" s="26" t="s">
        <v>100</v>
      </c>
      <c r="B166" s="9"/>
      <c r="C166" s="9"/>
      <c r="D166" s="9"/>
    </row>
    <row r="167" spans="1:4" ht="31.5" x14ac:dyDescent="0.25">
      <c r="A167" s="26" t="s">
        <v>101</v>
      </c>
      <c r="B167" s="9"/>
      <c r="C167" s="9"/>
      <c r="D167" s="9"/>
    </row>
    <row r="168" spans="1:4" ht="15.75" x14ac:dyDescent="0.25">
      <c r="A168" s="25" t="s">
        <v>102</v>
      </c>
      <c r="B168" s="25"/>
      <c r="C168" s="25"/>
      <c r="D168" s="25"/>
    </row>
    <row r="169" spans="1:4" ht="15.75" x14ac:dyDescent="0.25">
      <c r="A169" s="27" t="s">
        <v>103</v>
      </c>
      <c r="B169" s="9" t="s">
        <v>28</v>
      </c>
      <c r="C169" s="9"/>
      <c r="D169" s="9"/>
    </row>
    <row r="170" spans="1:4" ht="15.75" x14ac:dyDescent="0.25">
      <c r="A170" s="27" t="s">
        <v>104</v>
      </c>
      <c r="B170" s="9"/>
      <c r="C170" s="9"/>
      <c r="D170" s="9"/>
    </row>
    <row r="171" spans="1:4" ht="15.75" x14ac:dyDescent="0.25">
      <c r="A171" s="25" t="s">
        <v>105</v>
      </c>
      <c r="B171" s="25"/>
      <c r="C171" s="25"/>
      <c r="D171" s="25"/>
    </row>
    <row r="172" spans="1:4" ht="15.75" x14ac:dyDescent="0.25">
      <c r="A172" s="27" t="s">
        <v>103</v>
      </c>
      <c r="B172" s="9" t="s">
        <v>28</v>
      </c>
      <c r="C172" s="9"/>
      <c r="D172" s="9"/>
    </row>
    <row r="173" spans="1:4" ht="15.75" x14ac:dyDescent="0.25">
      <c r="A173" s="27" t="s">
        <v>104</v>
      </c>
      <c r="B173" s="9"/>
      <c r="C173" s="9"/>
      <c r="D173" s="9"/>
    </row>
    <row r="174" spans="1:4" ht="15.75" x14ac:dyDescent="0.25">
      <c r="A174" s="25" t="s">
        <v>106</v>
      </c>
      <c r="B174" s="25"/>
      <c r="C174" s="25"/>
      <c r="D174" s="25"/>
    </row>
    <row r="175" spans="1:4" ht="15.75" x14ac:dyDescent="0.25">
      <c r="A175" s="27" t="s">
        <v>107</v>
      </c>
      <c r="B175" s="9" t="s">
        <v>108</v>
      </c>
      <c r="C175" s="9"/>
      <c r="D175" s="9"/>
    </row>
    <row r="176" spans="1:4" ht="15.75" x14ac:dyDescent="0.25">
      <c r="A176" s="27" t="s">
        <v>109</v>
      </c>
      <c r="B176" s="9" t="s">
        <v>23</v>
      </c>
      <c r="C176" s="9"/>
      <c r="D176" s="9"/>
    </row>
    <row r="177" spans="1:4" ht="15.75" x14ac:dyDescent="0.25">
      <c r="A177" s="27" t="s">
        <v>110</v>
      </c>
      <c r="B177" s="10" t="s">
        <v>111</v>
      </c>
      <c r="C177" s="9"/>
      <c r="D177" s="9"/>
    </row>
    <row r="178" spans="1:4" ht="15.75" x14ac:dyDescent="0.25">
      <c r="A178" s="27" t="s">
        <v>112</v>
      </c>
      <c r="B178" s="28">
        <v>45352</v>
      </c>
      <c r="C178" s="9"/>
      <c r="D178" s="9"/>
    </row>
    <row r="179" spans="1:4" ht="15.75" x14ac:dyDescent="0.25">
      <c r="A179" s="29" t="s">
        <v>113</v>
      </c>
      <c r="B179" s="30"/>
      <c r="C179" s="30"/>
      <c r="D179" s="30"/>
    </row>
    <row r="181" spans="1:4" x14ac:dyDescent="0.25">
      <c r="A181" s="32" t="s">
        <v>128</v>
      </c>
      <c r="B181" s="32"/>
      <c r="C181" s="32"/>
      <c r="D181" s="32"/>
    </row>
    <row r="182" spans="1:4" ht="15.75" x14ac:dyDescent="0.25">
      <c r="A182" s="1" t="s">
        <v>0</v>
      </c>
      <c r="B182" s="1"/>
      <c r="C182" s="1"/>
      <c r="D182" s="1"/>
    </row>
    <row r="183" spans="1:4" ht="47.25" x14ac:dyDescent="0.25">
      <c r="A183" s="2" t="s">
        <v>2</v>
      </c>
      <c r="B183" s="3" t="s">
        <v>3</v>
      </c>
      <c r="C183" s="4"/>
      <c r="D183" s="5"/>
    </row>
    <row r="184" spans="1:4" ht="15.75" x14ac:dyDescent="0.25">
      <c r="A184" s="6"/>
      <c r="B184" s="6"/>
      <c r="C184" s="6"/>
      <c r="D184" s="6"/>
    </row>
    <row r="185" spans="1:4" ht="31.5" x14ac:dyDescent="0.25">
      <c r="A185" s="7" t="s">
        <v>4</v>
      </c>
      <c r="B185" s="3" t="s">
        <v>5</v>
      </c>
      <c r="C185" s="4"/>
      <c r="D185" s="5"/>
    </row>
    <row r="186" spans="1:4" ht="15.75" x14ac:dyDescent="0.25">
      <c r="A186" s="8" t="s">
        <v>6</v>
      </c>
      <c r="B186" s="9">
        <v>445021</v>
      </c>
      <c r="C186" s="9"/>
      <c r="D186" s="9"/>
    </row>
    <row r="187" spans="1:4" ht="15.75" x14ac:dyDescent="0.25">
      <c r="A187" s="8" t="s">
        <v>7</v>
      </c>
      <c r="B187" s="9" t="s">
        <v>8</v>
      </c>
      <c r="C187" s="9"/>
      <c r="D187" s="9"/>
    </row>
    <row r="188" spans="1:4" ht="15.75" x14ac:dyDescent="0.25">
      <c r="A188" s="8" t="s">
        <v>9</v>
      </c>
      <c r="B188" s="9"/>
      <c r="C188" s="9"/>
      <c r="D188" s="9"/>
    </row>
    <row r="189" spans="1:4" ht="15.75" x14ac:dyDescent="0.25">
      <c r="A189" s="8" t="s">
        <v>10</v>
      </c>
      <c r="B189" s="9" t="s">
        <v>115</v>
      </c>
      <c r="C189" s="9"/>
      <c r="D189" s="9"/>
    </row>
    <row r="190" spans="1:4" ht="15.75" x14ac:dyDescent="0.25">
      <c r="A190" s="8" t="s">
        <v>12</v>
      </c>
      <c r="B190" s="9">
        <v>14</v>
      </c>
      <c r="C190" s="9"/>
      <c r="D190" s="9"/>
    </row>
    <row r="191" spans="1:4" ht="15.75" x14ac:dyDescent="0.25">
      <c r="A191" s="8" t="s">
        <v>13</v>
      </c>
      <c r="B191" s="9"/>
      <c r="C191" s="9"/>
      <c r="D191" s="9"/>
    </row>
    <row r="192" spans="1:4" ht="15.75" x14ac:dyDescent="0.25">
      <c r="A192" s="8" t="s">
        <v>14</v>
      </c>
      <c r="B192" s="10" t="s">
        <v>15</v>
      </c>
      <c r="C192" s="9"/>
      <c r="D192" s="9"/>
    </row>
    <row r="193" spans="1:4" ht="15.75" x14ac:dyDescent="0.25">
      <c r="A193" s="8" t="s">
        <v>16</v>
      </c>
      <c r="B193" s="10" t="s">
        <v>15</v>
      </c>
      <c r="C193" s="9"/>
      <c r="D193" s="9"/>
    </row>
    <row r="194" spans="1:4" ht="15.75" x14ac:dyDescent="0.25">
      <c r="A194" s="8" t="s">
        <v>17</v>
      </c>
      <c r="B194" s="11" t="s">
        <v>18</v>
      </c>
      <c r="C194" s="9"/>
      <c r="D194" s="9"/>
    </row>
    <row r="195" spans="1:4" ht="31.5" x14ac:dyDescent="0.25">
      <c r="A195" s="7" t="s">
        <v>19</v>
      </c>
      <c r="B195" s="9" t="s">
        <v>30</v>
      </c>
      <c r="C195" s="9"/>
      <c r="D195" s="9"/>
    </row>
    <row r="196" spans="1:4" ht="15.75" x14ac:dyDescent="0.25">
      <c r="A196" s="8" t="s">
        <v>21</v>
      </c>
      <c r="B196" s="9">
        <v>1962</v>
      </c>
      <c r="C196" s="9"/>
      <c r="D196" s="9"/>
    </row>
    <row r="197" spans="1:4" ht="15.75" x14ac:dyDescent="0.25">
      <c r="A197" s="8" t="s">
        <v>22</v>
      </c>
      <c r="B197" s="9" t="s">
        <v>23</v>
      </c>
      <c r="C197" s="9"/>
      <c r="D197" s="9"/>
    </row>
    <row r="198" spans="1:4" ht="15.75" x14ac:dyDescent="0.25">
      <c r="A198" s="8" t="s">
        <v>24</v>
      </c>
      <c r="B198" s="3" t="s">
        <v>3</v>
      </c>
      <c r="C198" s="4"/>
      <c r="D198" s="5"/>
    </row>
    <row r="199" spans="1:4" ht="15.75" x14ac:dyDescent="0.25">
      <c r="A199" s="8" t="s">
        <v>25</v>
      </c>
      <c r="B199" s="9" t="s">
        <v>117</v>
      </c>
      <c r="C199" s="9"/>
      <c r="D199" s="9"/>
    </row>
    <row r="200" spans="1:4" ht="15.75" x14ac:dyDescent="0.25">
      <c r="A200" s="8" t="s">
        <v>27</v>
      </c>
      <c r="B200" s="9" t="s">
        <v>28</v>
      </c>
      <c r="C200" s="9"/>
      <c r="D200" s="9"/>
    </row>
    <row r="201" spans="1:4" ht="15.75" x14ac:dyDescent="0.25">
      <c r="A201" s="8" t="s">
        <v>29</v>
      </c>
      <c r="B201" s="9" t="s">
        <v>30</v>
      </c>
      <c r="C201" s="9"/>
      <c r="D201" s="9"/>
    </row>
    <row r="202" spans="1:4" ht="15.75" x14ac:dyDescent="0.25">
      <c r="A202" s="8" t="s">
        <v>31</v>
      </c>
      <c r="B202" s="9" t="s">
        <v>28</v>
      </c>
      <c r="C202" s="9"/>
      <c r="D202" s="9"/>
    </row>
    <row r="203" spans="1:4" ht="15.75" x14ac:dyDescent="0.25">
      <c r="A203" s="8" t="s">
        <v>32</v>
      </c>
      <c r="B203" s="9" t="s">
        <v>33</v>
      </c>
      <c r="C203" s="9"/>
      <c r="D203" s="9"/>
    </row>
    <row r="204" spans="1:4" ht="15.75" x14ac:dyDescent="0.25">
      <c r="A204" s="8" t="s">
        <v>34</v>
      </c>
      <c r="B204" s="9">
        <v>291.39999999999998</v>
      </c>
      <c r="C204" s="9"/>
      <c r="D204" s="9"/>
    </row>
    <row r="205" spans="1:4" ht="31.5" x14ac:dyDescent="0.25">
      <c r="A205" s="7" t="s">
        <v>35</v>
      </c>
      <c r="B205" s="18">
        <v>804183.94</v>
      </c>
      <c r="C205" s="18"/>
      <c r="D205" s="18"/>
    </row>
    <row r="206" spans="1:4" ht="15.75" x14ac:dyDescent="0.25">
      <c r="A206" s="8" t="s">
        <v>36</v>
      </c>
      <c r="B206" s="13" t="s">
        <v>129</v>
      </c>
      <c r="C206" s="14"/>
      <c r="D206" s="15"/>
    </row>
    <row r="207" spans="1:4" ht="15.75" x14ac:dyDescent="0.25">
      <c r="A207" s="8" t="s">
        <v>38</v>
      </c>
      <c r="B207" s="17">
        <v>1</v>
      </c>
      <c r="C207" s="17"/>
      <c r="D207" s="17"/>
    </row>
    <row r="208" spans="1:4" ht="15.75" x14ac:dyDescent="0.25">
      <c r="A208" s="8" t="s">
        <v>39</v>
      </c>
      <c r="B208" s="17">
        <v>1</v>
      </c>
      <c r="C208" s="17"/>
      <c r="D208" s="17"/>
    </row>
    <row r="209" spans="1:4" ht="15.75" x14ac:dyDescent="0.25">
      <c r="A209" s="8" t="s">
        <v>40</v>
      </c>
      <c r="B209" s="35" t="s">
        <v>41</v>
      </c>
      <c r="C209" s="36"/>
      <c r="D209" s="37"/>
    </row>
    <row r="210" spans="1:4" ht="15.75" x14ac:dyDescent="0.25">
      <c r="A210" s="8" t="s">
        <v>42</v>
      </c>
      <c r="B210" s="17" t="s">
        <v>43</v>
      </c>
      <c r="C210" s="17"/>
      <c r="D210" s="17"/>
    </row>
    <row r="211" spans="1:4" ht="15.75" x14ac:dyDescent="0.25">
      <c r="A211" s="8" t="s">
        <v>44</v>
      </c>
      <c r="B211" s="17" t="s">
        <v>119</v>
      </c>
      <c r="C211" s="17"/>
      <c r="D211" s="17"/>
    </row>
    <row r="212" spans="1:4" ht="47.25" x14ac:dyDescent="0.25">
      <c r="A212" s="7" t="s">
        <v>46</v>
      </c>
      <c r="B212" s="17"/>
      <c r="C212" s="17"/>
      <c r="D212" s="17"/>
    </row>
    <row r="213" spans="1:4" ht="15.75" x14ac:dyDescent="0.25">
      <c r="A213" s="6" t="s">
        <v>47</v>
      </c>
      <c r="B213" s="6"/>
      <c r="C213" s="6"/>
      <c r="D213" s="6"/>
    </row>
    <row r="214" spans="1:4" ht="15.75" x14ac:dyDescent="0.25">
      <c r="A214" s="6" t="s">
        <v>48</v>
      </c>
      <c r="B214" s="6"/>
      <c r="C214" s="6"/>
      <c r="D214" s="6"/>
    </row>
    <row r="215" spans="1:4" ht="15.75" x14ac:dyDescent="0.25">
      <c r="A215" s="8" t="s">
        <v>49</v>
      </c>
      <c r="B215" s="9" t="s">
        <v>50</v>
      </c>
      <c r="C215" s="9"/>
      <c r="D215" s="9"/>
    </row>
    <row r="216" spans="1:4" ht="15.75" x14ac:dyDescent="0.25">
      <c r="A216" s="8" t="s">
        <v>51</v>
      </c>
      <c r="B216" s="9">
        <v>1973</v>
      </c>
      <c r="C216" s="9"/>
      <c r="D216" s="9"/>
    </row>
    <row r="217" spans="1:4" ht="15.75" x14ac:dyDescent="0.25">
      <c r="A217" s="8" t="s">
        <v>52</v>
      </c>
      <c r="B217" s="9">
        <v>49.5</v>
      </c>
      <c r="C217" s="9"/>
      <c r="D217" s="9"/>
    </row>
    <row r="218" spans="1:4" ht="31.5" x14ac:dyDescent="0.25">
      <c r="A218" s="7" t="s">
        <v>53</v>
      </c>
      <c r="B218" s="18">
        <v>405720</v>
      </c>
      <c r="C218" s="18"/>
      <c r="D218" s="18"/>
    </row>
    <row r="219" spans="1:4" ht="15.75" x14ac:dyDescent="0.25">
      <c r="A219" s="8" t="s">
        <v>54</v>
      </c>
      <c r="B219" s="9" t="s">
        <v>55</v>
      </c>
      <c r="C219" s="9"/>
      <c r="D219" s="9"/>
    </row>
    <row r="220" spans="1:4" ht="15.75" x14ac:dyDescent="0.25">
      <c r="A220" s="8" t="s">
        <v>56</v>
      </c>
      <c r="B220" s="9" t="s">
        <v>57</v>
      </c>
      <c r="C220" s="9"/>
      <c r="D220" s="9"/>
    </row>
    <row r="221" spans="1:4" ht="15.75" x14ac:dyDescent="0.25">
      <c r="A221" s="8" t="s">
        <v>58</v>
      </c>
      <c r="B221" s="9" t="s">
        <v>59</v>
      </c>
      <c r="C221" s="9"/>
      <c r="D221" s="9"/>
    </row>
    <row r="222" spans="1:4" ht="15.75" x14ac:dyDescent="0.25">
      <c r="A222" s="8" t="s">
        <v>60</v>
      </c>
      <c r="B222" s="9" t="s">
        <v>59</v>
      </c>
      <c r="C222" s="9"/>
      <c r="D222" s="9"/>
    </row>
    <row r="223" spans="1:4" ht="63" x14ac:dyDescent="0.25">
      <c r="A223" s="7" t="s">
        <v>61</v>
      </c>
      <c r="B223" s="3" t="s">
        <v>130</v>
      </c>
      <c r="C223" s="4"/>
      <c r="D223" s="5"/>
    </row>
    <row r="224" spans="1:4" ht="47.25" x14ac:dyDescent="0.25">
      <c r="A224" s="7" t="s">
        <v>63</v>
      </c>
      <c r="B224" s="9" t="s">
        <v>64</v>
      </c>
      <c r="C224" s="9"/>
      <c r="D224" s="9"/>
    </row>
    <row r="225" spans="1:4" ht="63" x14ac:dyDescent="0.25">
      <c r="A225" s="7" t="s">
        <v>65</v>
      </c>
      <c r="B225" s="19" t="s">
        <v>66</v>
      </c>
      <c r="C225" s="20" t="s">
        <v>67</v>
      </c>
      <c r="D225" s="20" t="s">
        <v>68</v>
      </c>
    </row>
    <row r="226" spans="1:4" ht="15.75" x14ac:dyDescent="0.25">
      <c r="A226" s="8" t="s">
        <v>69</v>
      </c>
      <c r="B226" s="22">
        <f>SUM(B227:B233)</f>
        <v>12</v>
      </c>
      <c r="C226" s="22">
        <f>SUM(C227:C233)</f>
        <v>291.39999999999998</v>
      </c>
      <c r="D226" s="22"/>
    </row>
    <row r="227" spans="1:4" ht="15.75" x14ac:dyDescent="0.25">
      <c r="A227" s="7" t="s">
        <v>131</v>
      </c>
      <c r="B227" s="22">
        <v>1</v>
      </c>
      <c r="C227" s="22">
        <v>192.7</v>
      </c>
      <c r="D227" s="22"/>
    </row>
    <row r="228" spans="1:4" ht="15.75" x14ac:dyDescent="0.25">
      <c r="A228" s="7" t="s">
        <v>121</v>
      </c>
      <c r="B228" s="22">
        <v>3</v>
      </c>
      <c r="C228" s="22">
        <f>17.8+6.8+18.4</f>
        <v>43</v>
      </c>
      <c r="D228" s="22"/>
    </row>
    <row r="229" spans="1:4" ht="15.75" x14ac:dyDescent="0.25">
      <c r="A229" s="7" t="s">
        <v>72</v>
      </c>
      <c r="B229" s="22">
        <v>4</v>
      </c>
      <c r="C229" s="22">
        <f>3.7+3+14.8+4.4</f>
        <v>25.9</v>
      </c>
      <c r="D229" s="22"/>
    </row>
    <row r="230" spans="1:4" ht="15.75" x14ac:dyDescent="0.25">
      <c r="A230" s="7" t="s">
        <v>122</v>
      </c>
      <c r="B230" s="22">
        <v>1</v>
      </c>
      <c r="C230" s="22">
        <v>3.9</v>
      </c>
      <c r="D230" s="22"/>
    </row>
    <row r="231" spans="1:4" ht="15.75" x14ac:dyDescent="0.25">
      <c r="A231" s="7" t="s">
        <v>73</v>
      </c>
      <c r="B231" s="22">
        <v>1</v>
      </c>
      <c r="C231" s="22">
        <v>8.3000000000000007</v>
      </c>
      <c r="D231" s="22"/>
    </row>
    <row r="232" spans="1:4" ht="15.75" x14ac:dyDescent="0.25">
      <c r="A232" s="7" t="s">
        <v>74</v>
      </c>
      <c r="B232" s="33">
        <v>1</v>
      </c>
      <c r="C232" s="22">
        <v>15.6</v>
      </c>
      <c r="D232" s="22"/>
    </row>
    <row r="233" spans="1:4" ht="15.75" x14ac:dyDescent="0.25">
      <c r="A233" s="7" t="s">
        <v>75</v>
      </c>
      <c r="B233" s="22">
        <v>1</v>
      </c>
      <c r="C233" s="22">
        <v>2</v>
      </c>
      <c r="D233" s="22"/>
    </row>
    <row r="234" spans="1:4" ht="31.5" x14ac:dyDescent="0.25">
      <c r="A234" s="2" t="s">
        <v>78</v>
      </c>
      <c r="B234" s="9" t="s">
        <v>28</v>
      </c>
      <c r="C234" s="9"/>
      <c r="D234" s="9"/>
    </row>
    <row r="235" spans="1:4" ht="15.75" x14ac:dyDescent="0.25">
      <c r="A235" s="2" t="s">
        <v>79</v>
      </c>
      <c r="B235" s="9" t="s">
        <v>30</v>
      </c>
      <c r="C235" s="9"/>
      <c r="D235" s="9"/>
    </row>
    <row r="236" spans="1:4" ht="31.5" x14ac:dyDescent="0.25">
      <c r="A236" s="2" t="s">
        <v>80</v>
      </c>
      <c r="B236" s="22" t="s">
        <v>30</v>
      </c>
      <c r="C236" s="22"/>
      <c r="D236" s="22"/>
    </row>
    <row r="237" spans="1:4" ht="15.75" x14ac:dyDescent="0.25">
      <c r="A237" s="2" t="s">
        <v>81</v>
      </c>
      <c r="B237" s="22" t="s">
        <v>30</v>
      </c>
      <c r="C237" s="22"/>
      <c r="D237" s="22"/>
    </row>
    <row r="238" spans="1:4" ht="15.75" x14ac:dyDescent="0.25">
      <c r="A238" s="2" t="s">
        <v>82</v>
      </c>
      <c r="B238" s="22" t="s">
        <v>30</v>
      </c>
      <c r="C238" s="22"/>
      <c r="D238" s="22"/>
    </row>
    <row r="239" spans="1:4" ht="15.75" x14ac:dyDescent="0.25">
      <c r="A239" s="2"/>
      <c r="B239" s="22"/>
      <c r="C239" s="22"/>
      <c r="D239" s="22"/>
    </row>
    <row r="240" spans="1:4" ht="15.75" x14ac:dyDescent="0.25">
      <c r="A240" s="23" t="s">
        <v>83</v>
      </c>
      <c r="B240" s="23"/>
      <c r="C240" s="23"/>
      <c r="D240" s="23"/>
    </row>
    <row r="241" spans="1:4" ht="31.5" x14ac:dyDescent="0.25">
      <c r="A241" s="20" t="s">
        <v>84</v>
      </c>
      <c r="B241" s="20" t="s">
        <v>85</v>
      </c>
      <c r="C241" s="20"/>
      <c r="D241" s="20" t="s">
        <v>86</v>
      </c>
    </row>
    <row r="242" spans="1:4" ht="15.75" x14ac:dyDescent="0.25">
      <c r="A242" s="2" t="s">
        <v>126</v>
      </c>
      <c r="B242" s="22"/>
      <c r="C242" s="22"/>
      <c r="D242" s="22"/>
    </row>
    <row r="243" spans="1:4" ht="15.75" x14ac:dyDescent="0.25">
      <c r="A243" s="2" t="s">
        <v>89</v>
      </c>
      <c r="B243" s="22"/>
      <c r="C243" s="22"/>
      <c r="D243" s="22"/>
    </row>
    <row r="244" spans="1:4" ht="15.75" x14ac:dyDescent="0.25">
      <c r="A244" s="2" t="s">
        <v>90</v>
      </c>
      <c r="B244" s="22"/>
      <c r="C244" s="22"/>
      <c r="D244" s="22"/>
    </row>
    <row r="245" spans="1:4" ht="15.75" x14ac:dyDescent="0.25">
      <c r="A245" s="2" t="s">
        <v>91</v>
      </c>
      <c r="B245" s="22"/>
      <c r="C245" s="22"/>
      <c r="D245" s="22"/>
    </row>
    <row r="246" spans="1:4" ht="15.75" x14ac:dyDescent="0.25">
      <c r="A246" s="24" t="s">
        <v>93</v>
      </c>
      <c r="B246" s="22"/>
      <c r="C246" s="22"/>
      <c r="D246" s="22"/>
    </row>
    <row r="247" spans="1:4" ht="31.5" x14ac:dyDescent="0.25">
      <c r="A247" s="2" t="s">
        <v>132</v>
      </c>
      <c r="B247" s="22">
        <v>2</v>
      </c>
      <c r="C247" s="22"/>
      <c r="D247" s="22" t="s">
        <v>88</v>
      </c>
    </row>
    <row r="248" spans="1:4" ht="15.75" x14ac:dyDescent="0.25">
      <c r="A248" s="24" t="s">
        <v>133</v>
      </c>
      <c r="B248" s="22">
        <v>1</v>
      </c>
      <c r="C248" s="22"/>
      <c r="D248" s="22" t="s">
        <v>88</v>
      </c>
    </row>
    <row r="249" spans="1:4" ht="15.75" x14ac:dyDescent="0.25">
      <c r="A249" s="24"/>
      <c r="B249" s="22"/>
      <c r="C249" s="22"/>
      <c r="D249" s="22"/>
    </row>
    <row r="250" spans="1:4" ht="15.75" x14ac:dyDescent="0.25">
      <c r="A250" s="25" t="s">
        <v>99</v>
      </c>
      <c r="B250" s="25"/>
      <c r="C250" s="25"/>
      <c r="D250" s="25"/>
    </row>
    <row r="251" spans="1:4" ht="31.5" x14ac:dyDescent="0.25">
      <c r="A251" s="26" t="s">
        <v>100</v>
      </c>
      <c r="B251" s="9"/>
      <c r="C251" s="9"/>
      <c r="D251" s="9"/>
    </row>
    <row r="252" spans="1:4" ht="31.5" x14ac:dyDescent="0.25">
      <c r="A252" s="26" t="s">
        <v>101</v>
      </c>
      <c r="B252" s="9"/>
      <c r="C252" s="9"/>
      <c r="D252" s="9"/>
    </row>
    <row r="253" spans="1:4" ht="15.75" x14ac:dyDescent="0.25">
      <c r="A253" s="25" t="s">
        <v>102</v>
      </c>
      <c r="B253" s="25"/>
      <c r="C253" s="25"/>
      <c r="D253" s="25"/>
    </row>
    <row r="254" spans="1:4" ht="15.75" x14ac:dyDescent="0.25">
      <c r="A254" s="27" t="s">
        <v>103</v>
      </c>
      <c r="B254" s="9" t="s">
        <v>28</v>
      </c>
      <c r="C254" s="9"/>
      <c r="D254" s="9"/>
    </row>
    <row r="255" spans="1:4" ht="15.75" x14ac:dyDescent="0.25">
      <c r="A255" s="27" t="s">
        <v>104</v>
      </c>
      <c r="B255" s="9"/>
      <c r="C255" s="9"/>
      <c r="D255" s="9"/>
    </row>
    <row r="256" spans="1:4" ht="15.75" x14ac:dyDescent="0.25">
      <c r="A256" s="25" t="s">
        <v>105</v>
      </c>
      <c r="B256" s="25"/>
      <c r="C256" s="25"/>
      <c r="D256" s="25"/>
    </row>
    <row r="257" spans="1:4" ht="15.75" x14ac:dyDescent="0.25">
      <c r="A257" s="27" t="s">
        <v>103</v>
      </c>
      <c r="B257" s="9" t="s">
        <v>28</v>
      </c>
      <c r="C257" s="9"/>
      <c r="D257" s="9"/>
    </row>
    <row r="258" spans="1:4" ht="15.75" x14ac:dyDescent="0.25">
      <c r="A258" s="27" t="s">
        <v>104</v>
      </c>
      <c r="B258" s="9"/>
      <c r="C258" s="9"/>
      <c r="D258" s="9"/>
    </row>
    <row r="259" spans="1:4" ht="15.75" x14ac:dyDescent="0.25">
      <c r="A259" s="25" t="s">
        <v>106</v>
      </c>
      <c r="B259" s="25"/>
      <c r="C259" s="25"/>
      <c r="D259" s="25"/>
    </row>
    <row r="260" spans="1:4" ht="15.75" x14ac:dyDescent="0.25">
      <c r="A260" s="27" t="s">
        <v>107</v>
      </c>
      <c r="B260" s="9" t="s">
        <v>108</v>
      </c>
      <c r="C260" s="9"/>
      <c r="D260" s="9"/>
    </row>
    <row r="261" spans="1:4" ht="15.75" x14ac:dyDescent="0.25">
      <c r="A261" s="27" t="s">
        <v>109</v>
      </c>
      <c r="B261" s="9" t="s">
        <v>23</v>
      </c>
      <c r="C261" s="9"/>
      <c r="D261" s="9"/>
    </row>
    <row r="262" spans="1:4" ht="15.75" x14ac:dyDescent="0.25">
      <c r="A262" s="27" t="s">
        <v>110</v>
      </c>
      <c r="B262" s="10" t="s">
        <v>111</v>
      </c>
      <c r="C262" s="9"/>
      <c r="D262" s="9"/>
    </row>
    <row r="263" spans="1:4" ht="15.75" x14ac:dyDescent="0.25">
      <c r="A263" s="27" t="s">
        <v>112</v>
      </c>
      <c r="B263" s="28">
        <v>45352</v>
      </c>
      <c r="C263" s="9"/>
      <c r="D263" s="9"/>
    </row>
    <row r="264" spans="1:4" ht="15.75" x14ac:dyDescent="0.25">
      <c r="A264" s="29" t="s">
        <v>113</v>
      </c>
      <c r="B264" s="30"/>
      <c r="C264" s="30"/>
      <c r="D264" s="30"/>
    </row>
  </sheetData>
  <mergeCells count="187">
    <mergeCell ref="B264:D264"/>
    <mergeCell ref="B258:D258"/>
    <mergeCell ref="A259:D259"/>
    <mergeCell ref="B260:D260"/>
    <mergeCell ref="B261:D261"/>
    <mergeCell ref="B262:D262"/>
    <mergeCell ref="B263:D263"/>
    <mergeCell ref="B252:D252"/>
    <mergeCell ref="A253:D253"/>
    <mergeCell ref="B254:D254"/>
    <mergeCell ref="B255:D255"/>
    <mergeCell ref="A256:D256"/>
    <mergeCell ref="B257:D257"/>
    <mergeCell ref="B224:D224"/>
    <mergeCell ref="B234:D234"/>
    <mergeCell ref="B235:D235"/>
    <mergeCell ref="A240:D240"/>
    <mergeCell ref="A250:D250"/>
    <mergeCell ref="B251:D251"/>
    <mergeCell ref="B218:D218"/>
    <mergeCell ref="B219:D219"/>
    <mergeCell ref="B220:D220"/>
    <mergeCell ref="B221:D221"/>
    <mergeCell ref="B222:D222"/>
    <mergeCell ref="B223:D223"/>
    <mergeCell ref="B212:D212"/>
    <mergeCell ref="A213:D213"/>
    <mergeCell ref="A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A182:D182"/>
    <mergeCell ref="B183:D183"/>
    <mergeCell ref="A184:D184"/>
    <mergeCell ref="B185:D185"/>
    <mergeCell ref="B186:D186"/>
    <mergeCell ref="B187:D187"/>
    <mergeCell ref="B175:D175"/>
    <mergeCell ref="B176:D176"/>
    <mergeCell ref="B177:D177"/>
    <mergeCell ref="B178:D178"/>
    <mergeCell ref="B179:D179"/>
    <mergeCell ref="A181:D181"/>
    <mergeCell ref="B169:D169"/>
    <mergeCell ref="B170:D170"/>
    <mergeCell ref="A171:D171"/>
    <mergeCell ref="B172:D172"/>
    <mergeCell ref="B173:D173"/>
    <mergeCell ref="A174:D174"/>
    <mergeCell ref="B150:D150"/>
    <mergeCell ref="A155:D155"/>
    <mergeCell ref="A165:D165"/>
    <mergeCell ref="B166:D166"/>
    <mergeCell ref="B167:D167"/>
    <mergeCell ref="A168:D168"/>
    <mergeCell ref="B130:D130"/>
    <mergeCell ref="B131:D131"/>
    <mergeCell ref="B132:D132"/>
    <mergeCell ref="B133:D133"/>
    <mergeCell ref="B134:D134"/>
    <mergeCell ref="B149:D149"/>
    <mergeCell ref="A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A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A94:D94"/>
    <mergeCell ref="B95:D95"/>
    <mergeCell ref="B96:D96"/>
    <mergeCell ref="B97:D97"/>
    <mergeCell ref="B98:D98"/>
    <mergeCell ref="B99:D99"/>
    <mergeCell ref="B89:D89"/>
    <mergeCell ref="A1:D1"/>
    <mergeCell ref="A2:D2"/>
    <mergeCell ref="A91:D91"/>
    <mergeCell ref="A92:D92"/>
    <mergeCell ref="B93:D93"/>
    <mergeCell ref="B83:D83"/>
    <mergeCell ref="A84:D84"/>
    <mergeCell ref="B85:D85"/>
    <mergeCell ref="B86:D86"/>
    <mergeCell ref="B87:D87"/>
    <mergeCell ref="B88:D88"/>
    <mergeCell ref="B77:D77"/>
    <mergeCell ref="A78:D78"/>
    <mergeCell ref="B79:D79"/>
    <mergeCell ref="B80:D80"/>
    <mergeCell ref="A81:D81"/>
    <mergeCell ref="B82:D82"/>
    <mergeCell ref="B45:D45"/>
    <mergeCell ref="B56:D56"/>
    <mergeCell ref="B57:D57"/>
    <mergeCell ref="A62:D62"/>
    <mergeCell ref="A75:D75"/>
    <mergeCell ref="B76:D76"/>
    <mergeCell ref="B39:D39"/>
    <mergeCell ref="B40:D40"/>
    <mergeCell ref="B41:D41"/>
    <mergeCell ref="B42:D42"/>
    <mergeCell ref="B43:D43"/>
    <mergeCell ref="B44:D44"/>
    <mergeCell ref="B33:D33"/>
    <mergeCell ref="A34:D34"/>
    <mergeCell ref="A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3:D3"/>
    <mergeCell ref="B4:D4"/>
    <mergeCell ref="A5:D5"/>
    <mergeCell ref="B6:D6"/>
    <mergeCell ref="B7:D7"/>
    <mergeCell ref="B8:D8"/>
  </mergeCells>
  <hyperlinks>
    <hyperlink ref="B15" r:id="rId1"/>
    <hyperlink ref="B104" r:id="rId2"/>
    <hyperlink ref="B194" r:id="rId3"/>
  </hyperlinks>
  <pageMargins left="0.70866141732283472" right="0.51181102362204722" top="0.55118110236220474" bottom="0.35433070866141736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2024-03-01T06:57:39Z</cp:lastPrinted>
  <dcterms:created xsi:type="dcterms:W3CDTF">2024-03-01T06:44:48Z</dcterms:created>
  <dcterms:modified xsi:type="dcterms:W3CDTF">2024-03-01T06:59:07Z</dcterms:modified>
</cp:coreProperties>
</file>